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INFORMACION Y REPORTES" sheetId="1" r:id="rId1"/>
  </sheets>
  <externalReferences>
    <externalReference r:id="rId4"/>
  </externalReferences>
  <definedNames>
    <definedName name="B" localSheetId="0">'INFORMACION Y REPORTES'!#REF!</definedName>
    <definedName name="B">#REF!</definedName>
    <definedName name="_xlnm.Print_Area" localSheetId="0">'INFORMACION Y REPORTES'!$A$1:$L$197</definedName>
    <definedName name="_xlnm.Print_Titles" localSheetId="0">'INFORMACION Y REPORTES'!$6:$13</definedName>
  </definedNames>
  <calcPr fullCalcOnLoad="1"/>
</workbook>
</file>

<file path=xl/sharedStrings.xml><?xml version="1.0" encoding="utf-8"?>
<sst xmlns="http://schemas.openxmlformats.org/spreadsheetml/2006/main" count="106" uniqueCount="84">
  <si>
    <t xml:space="preserve"> </t>
  </si>
  <si>
    <t xml:space="preserve">RESULTADOS </t>
  </si>
  <si>
    <t>Nivel de Importancia</t>
  </si>
  <si>
    <t>SUPERIOR</t>
  </si>
  <si>
    <t>ALTA</t>
  </si>
  <si>
    <t>MEDIA</t>
  </si>
  <si>
    <t>BAJA</t>
  </si>
  <si>
    <t>Puntaje</t>
  </si>
  <si>
    <t>Porcentaje de</t>
  </si>
  <si>
    <t>A-M-B</t>
  </si>
  <si>
    <t>Más de 5</t>
  </si>
  <si>
    <t>4-2</t>
  </si>
  <si>
    <t>1-0</t>
  </si>
  <si>
    <t>Logrado</t>
  </si>
  <si>
    <t>Esperado</t>
  </si>
  <si>
    <t>Cumplimiento</t>
  </si>
  <si>
    <t>Evaluación</t>
  </si>
  <si>
    <t>SUBTOTAL</t>
  </si>
  <si>
    <t>TOTAL</t>
  </si>
  <si>
    <t>Dimension de la Evaluación</t>
  </si>
  <si>
    <t>Excelente</t>
  </si>
  <si>
    <t>Muy Bueno</t>
  </si>
  <si>
    <t>Bueno</t>
  </si>
  <si>
    <t>Regular</t>
  </si>
  <si>
    <t>Malo</t>
  </si>
  <si>
    <t>AUDITORIA DE CUMPLIMIENTO EN LA PREVENCIÓN Y DETECCIÓN DEL LAVADO DE ACTIVOS</t>
  </si>
  <si>
    <t>MATRÍZ DE EVALUACIÓN A LA DIMENSIÓN Y CONTROL DE LOS FACTORES CRÍTICOS DE RIESGO</t>
  </si>
  <si>
    <t>FACTORES CRITICOS DE RIESGO</t>
  </si>
  <si>
    <t>CALIFICACIÓN AL CUMPLIMIENTO</t>
  </si>
  <si>
    <t>Observación</t>
  </si>
  <si>
    <t>Tipo Técnica Aplicada</t>
  </si>
  <si>
    <t>Revisión Selectiva</t>
  </si>
  <si>
    <t xml:space="preserve">Comparación </t>
  </si>
  <si>
    <t>Rastreo</t>
  </si>
  <si>
    <t>Indagación</t>
  </si>
  <si>
    <t>Comprobación</t>
  </si>
  <si>
    <t>Documentación</t>
  </si>
  <si>
    <t>Análisis</t>
  </si>
  <si>
    <t>Conciliación</t>
  </si>
  <si>
    <t>Inspección</t>
  </si>
  <si>
    <t>Técnica Aplicada</t>
  </si>
  <si>
    <t>Herr.  Informáticas</t>
  </si>
  <si>
    <t>OPERACIONES SUJETAS AL REPORTE</t>
  </si>
  <si>
    <t>Los formularios para los reportes a la UIF han sido estructurados y expedidos mediante circular por dicha institución de control</t>
  </si>
  <si>
    <t>Los archivos y registros con la información y sus pertinentes soportes se conservan por un perido de 10 años.</t>
  </si>
  <si>
    <t>FORMULARIOS Y REGISTROS</t>
  </si>
  <si>
    <t>ESTRUCTURA DEL REPORTE DE TRANSACCIONES Y OPERACIONES INUSUALES E INJUSTIFICADAS</t>
  </si>
  <si>
    <t>El reporte se presenta de conformidad con el formulario expedido por la UIF mediante circular.</t>
  </si>
  <si>
    <t>ESTRUCTURA DEL REPORTE DE NO EXISTENCIA DE  OPERACIONES Y TRANSACCIONES ECONOMICAS  INUSUALES E INJUSTIFICADAS</t>
  </si>
  <si>
    <t>El reporte es presentado en medios magnéticos y solamente en casos de exepción debidamente calificados por la UIF podrán ser entregados por otros medios</t>
  </si>
  <si>
    <t>El reporte es presentado de conformidad con el formulario expedido por la UIF mediante circular.</t>
  </si>
  <si>
    <t>ESTRUCTURA DEL REPORTE DE TENTATIVAS   DE  OPERACIONES Y TRANSACCIONES ECONOMICAS  INUSUALES E INJUSTIFICADAS, SIEMPRE Y CUANDO LA EMPRESA TENGA CONSTANCIA MATERIAL DEL HECHO.</t>
  </si>
  <si>
    <t xml:space="preserve">El reporte contiene  todas las operaciones y transacciones económicas propias del giro normal del negocio </t>
  </si>
  <si>
    <t>Otras transacciones</t>
  </si>
  <si>
    <t xml:space="preserve">PLAZOS PARA ENTREGA DE INFORMACIÓN </t>
  </si>
  <si>
    <t xml:space="preserve">Los reportes son presentados en medios magnéticos y solamente en caso de excepción calificado por la UIF pueden entregarse en otros medios </t>
  </si>
  <si>
    <t>Breve descripción del cliente conforme a la Resolución UIF-DG-2008-0043</t>
  </si>
  <si>
    <t>Especificación de la operación o transacción inusual e injustificada, conforme exige la Resolución UIF-DG-2008-0043</t>
  </si>
  <si>
    <t>Se adjunta la documentación del cliente y los supuestos relacionados conforme a la Resolución UIF-DG-2008-0043</t>
  </si>
  <si>
    <t>Los reportes incluyen todas las operaciones y transacciones economicas propias del giro normal del nogocio.</t>
  </si>
  <si>
    <t>El reporte es presentado en medios magnéticos y solo en casos de excepción calificados por la UIF puede ser entregado a través de otro medio</t>
  </si>
  <si>
    <t>El reporte es presentado en medios magnéticos y solo en caso de excepción calificado por la UIF puede ser entregado a través de otro medio</t>
  </si>
  <si>
    <t>Los reportes de operaciones que igualen o superen el umbral establecido, así cómo el reporte de no existencia de operaciones inusuales e injustificadas o de no existencia de operaciones y transacciones económicas que igualen o superen el umbral establecido se entrega a la UIF hasta el vigésimo dia de cada mes referente al periodo mensual anterior</t>
  </si>
  <si>
    <t>NOTA:</t>
  </si>
  <si>
    <t>A/T 31/12/09</t>
  </si>
  <si>
    <t>Ragc</t>
  </si>
  <si>
    <t>RELATIVOS A LA INFORMACIÓN Y REPORTES A ENTIDADES DE CONTROL</t>
  </si>
  <si>
    <t>Ceertificados de depositos</t>
  </si>
  <si>
    <t>Transferencias locales e internacionales</t>
  </si>
  <si>
    <t>ESTRUCTURA DEL REPORTE DE NO EXISTENCIA DE  OPERACIONES Y TRANSACCIONES ECONOMICAS  QUE IGUALEN O SUPEREN EL UMBRAL ESTABLECIDO ($10000)</t>
  </si>
  <si>
    <t>ESTRUCTURA DEL REPORTE DE OPERACIONES Y TRANSACCIONES ECONOMICAS QUE IGUALEN O SUPEREN EL UMBRAL ESTABLECIDO ($10000)</t>
  </si>
  <si>
    <t>A</t>
  </si>
  <si>
    <t>A:</t>
  </si>
  <si>
    <r>
      <t xml:space="preserve">N/A                              </t>
    </r>
    <r>
      <rPr>
        <b/>
        <sz val="22"/>
        <color indexed="10"/>
        <rFont val="Tahoma"/>
        <family val="2"/>
      </rPr>
      <t xml:space="preserve"> </t>
    </r>
  </si>
  <si>
    <t>Los reportes de operaciones inusuales e injustificadas  se entrega de forma inmediata una vez conocida la existencia de la operación</t>
  </si>
  <si>
    <t>Confirmación</t>
  </si>
  <si>
    <t>Cálculo</t>
  </si>
  <si>
    <t>Se procedió a pondelarle un nivel de importancia de 3 debido a que los factores criticos de riego se los tomo de los articulos de la vigente resolucion JB-2008-1154 y primordialmente la resolución UIF-DG-2008-0043- sobre la manera de informar, reportar trasacciones u operaciones concernientes en la prevencion, deteccion de Lavado de Activos aplicables al Sistema Financiero.</t>
  </si>
  <si>
    <t>7, 2</t>
  </si>
  <si>
    <t>1, 5</t>
  </si>
  <si>
    <t>Mediante Oficio AUD-080-2010 y la posterior reunión que se mantuvo con la encargada de la Oficilia de Cumplimiento para le año 2009, la entidad no ha calificado transacciones como inusuales / injustificadas.</t>
  </si>
  <si>
    <t>BANCO RIO GUAYAS</t>
  </si>
  <si>
    <t>Cédula Resumen</t>
  </si>
  <si>
    <t>Elaboración: Los autores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</si>
</sst>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20"/>
      <name val="Tahoma"/>
      <family val="2"/>
    </font>
    <font>
      <b/>
      <sz val="24"/>
      <color indexed="21"/>
      <name val="Tahoma"/>
      <family val="2"/>
    </font>
    <font>
      <b/>
      <sz val="22"/>
      <name val="Tahoma"/>
      <family val="2"/>
    </font>
    <font>
      <b/>
      <sz val="22"/>
      <color indexed="10"/>
      <name val="Tahoma"/>
      <family val="2"/>
    </font>
    <font>
      <b/>
      <sz val="16"/>
      <name val="Tahoma"/>
      <family val="2"/>
    </font>
    <font>
      <b/>
      <sz val="19"/>
      <name val="Tahoma"/>
      <family val="2"/>
    </font>
    <font>
      <sz val="14"/>
      <color indexed="8"/>
      <name val="Tahoma"/>
      <family val="2"/>
    </font>
    <font>
      <sz val="22"/>
      <name val="Tahoma"/>
      <family val="2"/>
    </font>
    <font>
      <sz val="20"/>
      <color indexed="8"/>
      <name val="Tahoma"/>
      <family val="2"/>
    </font>
    <font>
      <sz val="16"/>
      <color indexed="8"/>
      <name val="Tahoma"/>
      <family val="2"/>
    </font>
    <font>
      <sz val="18"/>
      <color indexed="8"/>
      <name val="Tahoma"/>
      <family val="2"/>
    </font>
    <font>
      <b/>
      <sz val="18"/>
      <name val="Tahoma"/>
      <family val="2"/>
    </font>
    <font>
      <b/>
      <sz val="25"/>
      <color indexed="8"/>
      <name val="Tahoma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22"/>
      <color indexed="8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color indexed="10"/>
      <name val="Tahoma"/>
      <family val="2"/>
    </font>
    <font>
      <sz val="2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0" fontId="13" fillId="0" borderId="10" xfId="42" applyNumberFormat="1" applyFont="1" applyBorder="1" applyAlignment="1">
      <alignment horizontal="center"/>
    </xf>
    <xf numFmtId="10" fontId="14" fillId="35" borderId="10" xfId="59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9" fillId="0" borderId="10" xfId="59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10" fontId="0" fillId="0" borderId="0" xfId="59" applyNumberFormat="1" applyFont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8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 quotePrefix="1">
      <alignment horizontal="center"/>
    </xf>
    <xf numFmtId="10" fontId="12" fillId="0" borderId="10" xfId="42" applyNumberFormat="1" applyFont="1" applyBorder="1" applyAlignment="1">
      <alignment horizontal="center"/>
    </xf>
    <xf numFmtId="10" fontId="3" fillId="35" borderId="10" xfId="59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10" fontId="16" fillId="36" borderId="10" xfId="59" applyNumberFormat="1" applyFont="1" applyFill="1" applyBorder="1" applyAlignment="1">
      <alignment horizontal="center"/>
    </xf>
    <xf numFmtId="10" fontId="17" fillId="36" borderId="10" xfId="59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19" fillId="0" borderId="10" xfId="59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4" fillId="0" borderId="0" xfId="55" applyFont="1">
      <alignment/>
      <protection/>
    </xf>
    <xf numFmtId="0" fontId="25" fillId="0" borderId="0" xfId="56" applyFont="1">
      <alignment/>
      <protection/>
    </xf>
    <xf numFmtId="0" fontId="24" fillId="0" borderId="0" xfId="56" applyFont="1" applyBorder="1">
      <alignment/>
      <protection/>
    </xf>
    <xf numFmtId="0" fontId="25" fillId="0" borderId="13" xfId="56" applyFont="1" applyBorder="1">
      <alignment/>
      <protection/>
    </xf>
    <xf numFmtId="0" fontId="24" fillId="0" borderId="13" xfId="56" applyFont="1" applyBorder="1">
      <alignment/>
      <protection/>
    </xf>
    <xf numFmtId="0" fontId="24" fillId="0" borderId="13" xfId="55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right"/>
    </xf>
    <xf numFmtId="0" fontId="23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6" borderId="15" xfId="0" applyFont="1" applyFill="1" applyBorder="1" applyAlignment="1" quotePrefix="1">
      <alignment horizontal="center"/>
    </xf>
    <xf numFmtId="1" fontId="8" fillId="35" borderId="16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8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ia de Prueba de Sueldos y sSalarios CA" xfId="55"/>
    <cellStyle name="Normal_Sub cedula ( Sep05) Caterai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 val="0"/>
        <i val="0"/>
        <color auto="1"/>
      </font>
      <fill>
        <patternFill>
          <bgColor indexed="51"/>
        </patternFill>
      </fill>
    </dxf>
    <dxf>
      <font>
        <b val="0"/>
        <i val="0"/>
        <color auto="1"/>
      </font>
      <fill>
        <patternFill>
          <bgColor indexed="51"/>
        </patternFill>
      </fill>
    </dxf>
    <dxf>
      <font>
        <b val="0"/>
        <i val="0"/>
        <color auto="1"/>
      </font>
      <fill>
        <patternFill>
          <bgColor indexed="51"/>
        </patternFill>
      </fill>
    </dxf>
    <dxf>
      <fill>
        <patternFill>
          <bgColor rgb="FFFFFF99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single"/>
        <color auto="1"/>
      </font>
      <fill>
        <patternFill patternType="none">
          <bgColor indexed="65"/>
        </patternFill>
      </fill>
    </dxf>
    <dxf>
      <font>
        <b/>
        <i val="0"/>
        <u val="none"/>
        <strike val="0"/>
        <name val="Cambria"/>
        <color auto="1"/>
      </font>
      <fill>
        <patternFill patternType="solid">
          <bgColor rgb="FFFFFF99"/>
        </patternFill>
      </fill>
    </dxf>
    <dxf>
      <font>
        <b/>
        <i val="0"/>
        <u val="none"/>
        <strike val="0"/>
        <color auto="1"/>
      </font>
      <fill>
        <patternFill patternType="solid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69</xdr:row>
      <xdr:rowOff>228600</xdr:rowOff>
    </xdr:from>
    <xdr:to>
      <xdr:col>0</xdr:col>
      <xdr:colOff>7391400</xdr:colOff>
      <xdr:row>70</xdr:row>
      <xdr:rowOff>190500</xdr:rowOff>
    </xdr:to>
    <xdr:sp>
      <xdr:nvSpPr>
        <xdr:cNvPr id="1" name="Rectangle 29"/>
        <xdr:cNvSpPr>
          <a:spLocks/>
        </xdr:cNvSpPr>
      </xdr:nvSpPr>
      <xdr:spPr>
        <a:xfrm>
          <a:off x="819150" y="28956000"/>
          <a:ext cx="6572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80</xdr:row>
      <xdr:rowOff>28575</xdr:rowOff>
    </xdr:from>
    <xdr:to>
      <xdr:col>0</xdr:col>
      <xdr:colOff>7419975</xdr:colOff>
      <xdr:row>81</xdr:row>
      <xdr:rowOff>19050</xdr:rowOff>
    </xdr:to>
    <xdr:sp>
      <xdr:nvSpPr>
        <xdr:cNvPr id="2" name="Rectangle 31"/>
        <xdr:cNvSpPr>
          <a:spLocks/>
        </xdr:cNvSpPr>
      </xdr:nvSpPr>
      <xdr:spPr>
        <a:xfrm>
          <a:off x="828675" y="32184975"/>
          <a:ext cx="6581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92</xdr:row>
      <xdr:rowOff>9525</xdr:rowOff>
    </xdr:from>
    <xdr:to>
      <xdr:col>0</xdr:col>
      <xdr:colOff>7515225</xdr:colOff>
      <xdr:row>92</xdr:row>
      <xdr:rowOff>171450</xdr:rowOff>
    </xdr:to>
    <xdr:sp>
      <xdr:nvSpPr>
        <xdr:cNvPr id="3" name="Rectangle 38"/>
        <xdr:cNvSpPr>
          <a:spLocks/>
        </xdr:cNvSpPr>
      </xdr:nvSpPr>
      <xdr:spPr>
        <a:xfrm>
          <a:off x="923925" y="34747200"/>
          <a:ext cx="6581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1885950</xdr:colOff>
      <xdr:row>20</xdr:row>
      <xdr:rowOff>228600</xdr:rowOff>
    </xdr:from>
    <xdr:to>
      <xdr:col>11</xdr:col>
      <xdr:colOff>1885950</xdr:colOff>
      <xdr:row>23</xdr:row>
      <xdr:rowOff>190500</xdr:rowOff>
    </xdr:to>
    <xdr:sp>
      <xdr:nvSpPr>
        <xdr:cNvPr id="4" name="Line 184"/>
        <xdr:cNvSpPr>
          <a:spLocks/>
        </xdr:cNvSpPr>
      </xdr:nvSpPr>
      <xdr:spPr>
        <a:xfrm>
          <a:off x="32775525" y="8134350"/>
          <a:ext cx="0" cy="1676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1847850</xdr:colOff>
      <xdr:row>33</xdr:row>
      <xdr:rowOff>266700</xdr:rowOff>
    </xdr:from>
    <xdr:to>
      <xdr:col>11</xdr:col>
      <xdr:colOff>1847850</xdr:colOff>
      <xdr:row>36</xdr:row>
      <xdr:rowOff>228600</xdr:rowOff>
    </xdr:to>
    <xdr:sp>
      <xdr:nvSpPr>
        <xdr:cNvPr id="5" name="Line 185"/>
        <xdr:cNvSpPr>
          <a:spLocks/>
        </xdr:cNvSpPr>
      </xdr:nvSpPr>
      <xdr:spPr>
        <a:xfrm>
          <a:off x="32737425" y="14154150"/>
          <a:ext cx="0" cy="1685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1790700</xdr:colOff>
      <xdr:row>27</xdr:row>
      <xdr:rowOff>95250</xdr:rowOff>
    </xdr:from>
    <xdr:to>
      <xdr:col>11</xdr:col>
      <xdr:colOff>1790700</xdr:colOff>
      <xdr:row>28</xdr:row>
      <xdr:rowOff>209550</xdr:rowOff>
    </xdr:to>
    <xdr:sp>
      <xdr:nvSpPr>
        <xdr:cNvPr id="6" name="Line 186"/>
        <xdr:cNvSpPr>
          <a:spLocks/>
        </xdr:cNvSpPr>
      </xdr:nvSpPr>
      <xdr:spPr>
        <a:xfrm>
          <a:off x="32680275" y="11068050"/>
          <a:ext cx="0" cy="800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1847850</xdr:colOff>
      <xdr:row>45</xdr:row>
      <xdr:rowOff>114300</xdr:rowOff>
    </xdr:from>
    <xdr:to>
      <xdr:col>11</xdr:col>
      <xdr:colOff>1847850</xdr:colOff>
      <xdr:row>49</xdr:row>
      <xdr:rowOff>38100</xdr:rowOff>
    </xdr:to>
    <xdr:sp>
      <xdr:nvSpPr>
        <xdr:cNvPr id="7" name="Line 187"/>
        <xdr:cNvSpPr>
          <a:spLocks/>
        </xdr:cNvSpPr>
      </xdr:nvSpPr>
      <xdr:spPr>
        <a:xfrm>
          <a:off x="32737425" y="19250025"/>
          <a:ext cx="0" cy="1962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52</xdr:row>
      <xdr:rowOff>152400</xdr:rowOff>
    </xdr:from>
    <xdr:to>
      <xdr:col>10</xdr:col>
      <xdr:colOff>742950</xdr:colOff>
      <xdr:row>54</xdr:row>
      <xdr:rowOff>247650</xdr:rowOff>
    </xdr:to>
    <xdr:sp>
      <xdr:nvSpPr>
        <xdr:cNvPr id="8" name="Line 188"/>
        <xdr:cNvSpPr>
          <a:spLocks/>
        </xdr:cNvSpPr>
      </xdr:nvSpPr>
      <xdr:spPr>
        <a:xfrm>
          <a:off x="30165675" y="22336125"/>
          <a:ext cx="0" cy="781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41</xdr:row>
      <xdr:rowOff>133350</xdr:rowOff>
    </xdr:from>
    <xdr:to>
      <xdr:col>10</xdr:col>
      <xdr:colOff>742950</xdr:colOff>
      <xdr:row>43</xdr:row>
      <xdr:rowOff>57150</xdr:rowOff>
    </xdr:to>
    <xdr:sp>
      <xdr:nvSpPr>
        <xdr:cNvPr id="9" name="Line 190"/>
        <xdr:cNvSpPr>
          <a:spLocks/>
        </xdr:cNvSpPr>
      </xdr:nvSpPr>
      <xdr:spPr>
        <a:xfrm>
          <a:off x="30165675" y="17868900"/>
          <a:ext cx="0" cy="609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190</xdr:row>
      <xdr:rowOff>38100</xdr:rowOff>
    </xdr:from>
    <xdr:to>
      <xdr:col>0</xdr:col>
      <xdr:colOff>781050</xdr:colOff>
      <xdr:row>196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 rot="5400000">
          <a:off x="171450" y="50853975"/>
          <a:ext cx="6096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ba01001501\Documents\PLANTILLA%201%20-%20EVALUACI&#211;N%20GENE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AME-AD01"/>
      <sheetName val="Dimension"/>
      <sheetName val="SIGAME-OP01"/>
      <sheetName val="SIGAME-SYS01"/>
      <sheetName val="resumen"/>
    </sheetNames>
    <sheetDataSet>
      <sheetData sheetId="1">
        <row r="5">
          <cell r="C5" t="str">
            <v>EXCELENTE</v>
          </cell>
        </row>
        <row r="6">
          <cell r="A6">
            <v>0.8</v>
          </cell>
          <cell r="B6">
            <v>0.8999</v>
          </cell>
          <cell r="C6" t="str">
            <v>MUY BUENO</v>
          </cell>
        </row>
        <row r="7">
          <cell r="A7">
            <v>0.6</v>
          </cell>
          <cell r="B7">
            <v>0.7999</v>
          </cell>
          <cell r="C7" t="str">
            <v>BUENO</v>
          </cell>
        </row>
        <row r="8">
          <cell r="A8">
            <v>0.4</v>
          </cell>
          <cell r="B8">
            <v>0.5999</v>
          </cell>
          <cell r="C8" t="str">
            <v>REGULAR</v>
          </cell>
        </row>
        <row r="9">
          <cell r="A9">
            <v>0</v>
          </cell>
          <cell r="B9">
            <v>0.3999</v>
          </cell>
          <cell r="C9" t="str">
            <v>MALO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97"/>
  <sheetViews>
    <sheetView tabSelected="1" view="pageBreakPreview" zoomScale="50" zoomScaleNormal="40" zoomScaleSheetLayoutView="50" workbookViewId="0" topLeftCell="A155">
      <selection activeCell="A190" sqref="A190"/>
    </sheetView>
  </sheetViews>
  <sheetFormatPr defaultColWidth="11.421875" defaultRowHeight="12.75"/>
  <cols>
    <col min="1" max="1" width="206.421875" style="1" customWidth="1"/>
    <col min="2" max="2" width="25.57421875" style="23" customWidth="1"/>
    <col min="3" max="3" width="26.28125" style="1" customWidth="1"/>
    <col min="4" max="4" width="24.140625" style="1" customWidth="1"/>
    <col min="5" max="5" width="26.8515625" style="1" customWidth="1"/>
    <col min="6" max="6" width="23.28125" style="1" customWidth="1"/>
    <col min="7" max="7" width="22.57421875" style="1" customWidth="1"/>
    <col min="8" max="8" width="26.421875" style="1" customWidth="1"/>
    <col min="9" max="9" width="28.140625" style="1" customWidth="1"/>
    <col min="10" max="10" width="31.57421875" style="1" customWidth="1"/>
    <col min="11" max="11" width="22.00390625" style="1" customWidth="1"/>
    <col min="12" max="12" width="54.421875" style="1" customWidth="1"/>
    <col min="13" max="13" width="0" style="1" hidden="1" customWidth="1"/>
    <col min="14" max="16384" width="11.421875" style="1" customWidth="1"/>
  </cols>
  <sheetData>
    <row r="1" spans="1:13" ht="2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8"/>
    </row>
    <row r="3" spans="1:13" ht="20.25">
      <c r="A3" s="49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8"/>
    </row>
    <row r="4" spans="1:13" ht="2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20.25">
      <c r="A5" s="49" t="s">
        <v>64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6" t="s">
        <v>65</v>
      </c>
      <c r="M5" s="56" t="s">
        <v>65</v>
      </c>
    </row>
    <row r="6" spans="1:12" ht="25.5">
      <c r="A6" s="70" t="s">
        <v>81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5.5">
      <c r="A7" s="70" t="s">
        <v>25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5.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5.5">
      <c r="A9" s="70" t="s">
        <v>66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0" ht="30">
      <c r="A10" s="3"/>
      <c r="B10" s="2"/>
      <c r="C10" s="2"/>
      <c r="D10" s="2"/>
      <c r="E10" s="43"/>
      <c r="F10" s="43"/>
      <c r="G10" s="64" t="s">
        <v>0</v>
      </c>
      <c r="H10" s="64"/>
      <c r="I10" s="71" t="s">
        <v>0</v>
      </c>
      <c r="J10" s="72"/>
    </row>
    <row r="11" spans="1:10" ht="27">
      <c r="A11"/>
      <c r="B11" s="2"/>
      <c r="C11" s="64" t="s">
        <v>28</v>
      </c>
      <c r="D11" s="64"/>
      <c r="E11" s="64"/>
      <c r="F11" s="64"/>
      <c r="G11" s="65" t="s">
        <v>1</v>
      </c>
      <c r="H11" s="66"/>
      <c r="I11" s="66"/>
      <c r="J11" s="67"/>
    </row>
    <row r="12" spans="1:12" ht="40.5">
      <c r="A12" s="29" t="s">
        <v>27</v>
      </c>
      <c r="B12" s="4" t="s">
        <v>2</v>
      </c>
      <c r="C12" s="30" t="s">
        <v>3</v>
      </c>
      <c r="D12" s="5" t="s">
        <v>4</v>
      </c>
      <c r="E12" s="30" t="s">
        <v>5</v>
      </c>
      <c r="F12" s="31" t="s">
        <v>6</v>
      </c>
      <c r="G12" s="69" t="s">
        <v>7</v>
      </c>
      <c r="H12" s="69"/>
      <c r="I12" s="31" t="s">
        <v>8</v>
      </c>
      <c r="J12" s="31"/>
      <c r="K12" s="68" t="s">
        <v>40</v>
      </c>
      <c r="L12" s="6"/>
    </row>
    <row r="13" spans="1:12" ht="26.25" customHeight="1">
      <c r="A13" s="32"/>
      <c r="B13" s="7" t="s">
        <v>9</v>
      </c>
      <c r="C13" s="33" t="s">
        <v>10</v>
      </c>
      <c r="D13" s="33">
        <v>5</v>
      </c>
      <c r="E13" s="34" t="s">
        <v>11</v>
      </c>
      <c r="F13" s="33" t="s">
        <v>12</v>
      </c>
      <c r="G13" s="33" t="s">
        <v>13</v>
      </c>
      <c r="H13" s="33" t="s">
        <v>14</v>
      </c>
      <c r="I13" s="33" t="s">
        <v>15</v>
      </c>
      <c r="J13" s="33" t="s">
        <v>16</v>
      </c>
      <c r="K13" s="68"/>
      <c r="L13" s="8" t="s">
        <v>29</v>
      </c>
    </row>
    <row r="14" spans="1:12" ht="27">
      <c r="A14" s="9" t="s">
        <v>45</v>
      </c>
      <c r="B14" s="10"/>
      <c r="C14" s="10"/>
      <c r="D14" s="10"/>
      <c r="E14" s="10"/>
      <c r="F14" s="10"/>
      <c r="G14" s="10"/>
      <c r="H14" s="10"/>
      <c r="I14" s="10"/>
      <c r="J14" s="10"/>
      <c r="K14" s="32"/>
      <c r="L14" s="40"/>
    </row>
    <row r="15" spans="1:13" ht="54">
      <c r="A15" s="45" t="s">
        <v>43</v>
      </c>
      <c r="B15" s="11">
        <v>3</v>
      </c>
      <c r="C15" s="11"/>
      <c r="D15" s="11">
        <v>5</v>
      </c>
      <c r="E15" s="11"/>
      <c r="F15" s="11"/>
      <c r="G15" s="11">
        <f>IF(AND(F15="",E15="",C15="",D15=""),"",SUM(C15:F15)*B15)</f>
        <v>15</v>
      </c>
      <c r="H15" s="11">
        <f>IF(G15="","",B15*5)</f>
        <v>15</v>
      </c>
      <c r="I15" s="35">
        <f>IF(G15="","",G15/H15)</f>
        <v>1</v>
      </c>
      <c r="J15" s="12" t="str">
        <f>IF(I15="","",IF(AND(I15&gt;='[1]Dimension'!$A$9,I15&lt;='[1]Dimension'!$B$9),'[1]Dimension'!$C$9,IF(AND(I15&gt;='[1]Dimension'!$A$8,I15&lt;='[1]Dimension'!$B$8),'[1]Dimension'!$C$8,IF(AND(I15&gt;='[1]Dimension'!$A$7,I15&lt;='[1]Dimension'!$B$7),'[1]Dimension'!$C$7,IF(AND(I15&gt;='[1]Dimension'!$A$6,I15&lt;='[1]Dimension'!$B$6),'[1]Dimension'!$C$6,'[1]Dimension'!$C$5)))))</f>
        <v>EXCELENTE</v>
      </c>
      <c r="K15" s="60">
        <v>7</v>
      </c>
      <c r="L15" s="32"/>
      <c r="M15" s="1">
        <f>IF(OR(J15="Malo",J15="Regular",J15="Bueno"),1,0)</f>
        <v>0</v>
      </c>
    </row>
    <row r="16" spans="1:13" ht="54">
      <c r="A16" s="45" t="s">
        <v>44</v>
      </c>
      <c r="B16" s="11">
        <v>3</v>
      </c>
      <c r="C16" s="11"/>
      <c r="D16" s="59">
        <v>5</v>
      </c>
      <c r="E16" s="59"/>
      <c r="F16" s="59"/>
      <c r="G16" s="11">
        <f>IF(AND(F16="",E16="",C16="",D16=""),"",SUM(C16:F16)*B16)</f>
        <v>15</v>
      </c>
      <c r="H16" s="11">
        <f>IF(G16="","",B16*5)</f>
        <v>15</v>
      </c>
      <c r="I16" s="35">
        <f>IF(G16="","",G16/H16)</f>
        <v>1</v>
      </c>
      <c r="J16" s="12" t="str">
        <f>IF(I16="","",IF(AND(I16&gt;='[1]Dimension'!$A$9,I16&lt;='[1]Dimension'!$B$9),'[1]Dimension'!$C$9,IF(AND(I16&gt;='[1]Dimension'!$A$8,I16&lt;='[1]Dimension'!$B$8),'[1]Dimension'!$C$8,IF(AND(I16&gt;='[1]Dimension'!$A$7,I16&lt;='[1]Dimension'!$B$7),'[1]Dimension'!$C$7,IF(AND(I16&gt;='[1]Dimension'!$A$6,I16&lt;='[1]Dimension'!$B$6),'[1]Dimension'!$C$6,'[1]Dimension'!$C$5)))))</f>
        <v>EXCELENTE</v>
      </c>
      <c r="K16" s="60" t="s">
        <v>79</v>
      </c>
      <c r="L16" s="32"/>
      <c r="M16" s="1">
        <f aca="true" t="shared" si="0" ref="M16:M60">IF(OR(J16="Malo",J16="Regular",J16="Bueno"),1,0)</f>
        <v>0</v>
      </c>
    </row>
    <row r="17" spans="1:13" ht="54">
      <c r="A17" s="45" t="s">
        <v>55</v>
      </c>
      <c r="B17" s="11">
        <v>3</v>
      </c>
      <c r="C17" s="11"/>
      <c r="D17" s="11">
        <v>5</v>
      </c>
      <c r="E17" s="11"/>
      <c r="F17" s="11"/>
      <c r="G17" s="11">
        <f>IF(AND(F17="",E17="",C17="",D17=""),"",SUM(C17:F17)*B17)</f>
        <v>15</v>
      </c>
      <c r="H17" s="11">
        <f>IF(G17="","",B17*5)</f>
        <v>15</v>
      </c>
      <c r="I17" s="35">
        <f>IF(G17="","",G17/H17)</f>
        <v>1</v>
      </c>
      <c r="J17" s="12" t="str">
        <f>IF(I17="","",IF(AND(I17&gt;='[1]Dimension'!$A$9,I17&lt;='[1]Dimension'!$B$9),'[1]Dimension'!$C$9,IF(AND(I17&gt;='[1]Dimension'!$A$8,I17&lt;='[1]Dimension'!$B$8),'[1]Dimension'!$C$8,IF(AND(I17&gt;='[1]Dimension'!$A$7,I17&lt;='[1]Dimension'!$B$7),'[1]Dimension'!$C$7,IF(AND(I17&gt;='[1]Dimension'!$A$6,I17&lt;='[1]Dimension'!$B$6),'[1]Dimension'!$C$6,'[1]Dimension'!$C$5)))))</f>
        <v>EXCELENTE</v>
      </c>
      <c r="K17" s="60">
        <v>13</v>
      </c>
      <c r="L17" s="32"/>
      <c r="M17" s="1">
        <f t="shared" si="0"/>
        <v>0</v>
      </c>
    </row>
    <row r="18" spans="1:13" ht="25.5">
      <c r="A18" s="14" t="s">
        <v>17</v>
      </c>
      <c r="B18" s="14"/>
      <c r="C18" s="14"/>
      <c r="D18" s="14"/>
      <c r="E18" s="14"/>
      <c r="F18" s="14"/>
      <c r="G18" s="14">
        <f>IF(AND(G15="",G16="",G17=""),"",SUM(G15:G17))</f>
        <v>45</v>
      </c>
      <c r="H18" s="14">
        <f>SUM(H15:H17)</f>
        <v>45</v>
      </c>
      <c r="I18" s="36">
        <f>IF(G18="","",G18/H18)</f>
        <v>1</v>
      </c>
      <c r="J18" s="13" t="str">
        <f>IF(I18="","",IF(AND(I18&gt;='[1]Dimension'!$A$9,I18&lt;='[1]Dimension'!$B$9),'[1]Dimension'!$C$9,IF(AND(I18&gt;='[1]Dimension'!$A$8,I18&lt;='[1]Dimension'!$B$8),'[1]Dimension'!$C$8,IF(AND(I18&gt;='[1]Dimension'!$A$7,I18&lt;='[1]Dimension'!$B$7),'[1]Dimension'!$C$7,IF(AND(I18&gt;='[1]Dimension'!$A$6,I18&lt;='[1]Dimension'!$B$6),'[1]Dimension'!$C$6,'[1]Dimension'!$C$5)))))</f>
        <v>EXCELENTE</v>
      </c>
      <c r="K18" s="32"/>
      <c r="L18" s="32"/>
      <c r="M18" s="1">
        <f t="shared" si="0"/>
        <v>0</v>
      </c>
    </row>
    <row r="19" spans="1:13" ht="54">
      <c r="A19" s="44" t="s">
        <v>46</v>
      </c>
      <c r="B19" s="10"/>
      <c r="C19" s="11"/>
      <c r="D19" s="11"/>
      <c r="E19" s="11"/>
      <c r="F19" s="11"/>
      <c r="G19" s="11"/>
      <c r="H19" s="11"/>
      <c r="I19" s="35"/>
      <c r="J19" s="12"/>
      <c r="K19" s="32"/>
      <c r="L19" s="58" t="s">
        <v>71</v>
      </c>
      <c r="M19" s="1">
        <f t="shared" si="0"/>
        <v>0</v>
      </c>
    </row>
    <row r="20" spans="1:13" ht="27">
      <c r="A20" s="45" t="s">
        <v>56</v>
      </c>
      <c r="B20" s="11">
        <v>3</v>
      </c>
      <c r="C20" s="11"/>
      <c r="D20" s="11">
        <v>5</v>
      </c>
      <c r="E20" s="11"/>
      <c r="F20" s="11"/>
      <c r="G20" s="11">
        <f>IF(AND(F20="",E20="",C20="",D20=""),"",SUM(C20:F20)*B20)</f>
        <v>15</v>
      </c>
      <c r="H20" s="11">
        <f>IF(G20="","",B20*5)</f>
        <v>15</v>
      </c>
      <c r="I20" s="35">
        <f aca="true" t="shared" si="1" ref="I20:I25">IF(G20="","",G20/H20)</f>
        <v>1</v>
      </c>
      <c r="J20" s="12" t="str">
        <f>IF(I20="","",IF(AND(I20&gt;='[1]Dimension'!$A$9,I20&lt;='[1]Dimension'!$B$9),'[1]Dimension'!$C$9,IF(AND(I20&gt;='[1]Dimension'!$A$8,I20&lt;='[1]Dimension'!$B$8),'[1]Dimension'!$C$8,IF(AND(I20&gt;='[1]Dimension'!$A$7,I20&lt;='[1]Dimension'!$B$7),'[1]Dimension'!$C$7,IF(AND(I20&gt;='[1]Dimension'!$A$6,I20&lt;='[1]Dimension'!$B$6),'[1]Dimension'!$C$6,'[1]Dimension'!$C$5)))))</f>
        <v>EXCELENTE</v>
      </c>
      <c r="K20" s="32"/>
      <c r="L20" s="57" t="s">
        <v>73</v>
      </c>
      <c r="M20" s="1">
        <f t="shared" si="0"/>
        <v>0</v>
      </c>
    </row>
    <row r="21" spans="1:13" ht="54">
      <c r="A21" s="45" t="s">
        <v>57</v>
      </c>
      <c r="B21" s="11">
        <v>3</v>
      </c>
      <c r="C21" s="11"/>
      <c r="D21" s="11">
        <v>5</v>
      </c>
      <c r="E21" s="11"/>
      <c r="F21" s="11"/>
      <c r="G21" s="11">
        <f>IF(AND(F21="",E21="",C21="",D21=""),"",SUM(C21:F21)*B21)</f>
        <v>15</v>
      </c>
      <c r="H21" s="11">
        <f>IF(G21="","",B21*5)</f>
        <v>15</v>
      </c>
      <c r="I21" s="35">
        <f t="shared" si="1"/>
        <v>1</v>
      </c>
      <c r="J21" s="12" t="str">
        <f>IF(I21="","",IF(AND(I21&gt;='[1]Dimension'!$A$9,I21&lt;='[1]Dimension'!$B$9),'[1]Dimension'!$C$9,IF(AND(I21&gt;='[1]Dimension'!$A$8,I21&lt;='[1]Dimension'!$B$8),'[1]Dimension'!$C$8,IF(AND(I21&gt;='[1]Dimension'!$A$7,I21&lt;='[1]Dimension'!$B$7),'[1]Dimension'!$C$7,IF(AND(I21&gt;='[1]Dimension'!$A$6,I21&lt;='[1]Dimension'!$B$6),'[1]Dimension'!$C$6,'[1]Dimension'!$C$5)))))</f>
        <v>EXCELENTE</v>
      </c>
      <c r="K21" s="32"/>
      <c r="L21" s="32"/>
      <c r="M21" s="1">
        <f t="shared" si="0"/>
        <v>0</v>
      </c>
    </row>
    <row r="22" spans="1:13" ht="54">
      <c r="A22" s="46" t="s">
        <v>58</v>
      </c>
      <c r="B22" s="11">
        <v>3</v>
      </c>
      <c r="C22" s="11"/>
      <c r="D22" s="11">
        <v>5</v>
      </c>
      <c r="E22" s="11"/>
      <c r="F22" s="11"/>
      <c r="G22" s="11">
        <f>IF(AND(F22="",E22="",C22="",D22=""),"",SUM(C22:F22)*B22)</f>
        <v>15</v>
      </c>
      <c r="H22" s="11">
        <f>IF(G22="","",B22*5)</f>
        <v>15</v>
      </c>
      <c r="I22" s="35">
        <f t="shared" si="1"/>
        <v>1</v>
      </c>
      <c r="J22" s="12" t="str">
        <f>IF(I22="","",IF(AND(I22&gt;='[1]Dimension'!$A$9,I22&lt;='[1]Dimension'!$B$9),'[1]Dimension'!$C$9,IF(AND(I22&gt;='[1]Dimension'!$A$8,I22&lt;='[1]Dimension'!$B$8),'[1]Dimension'!$C$8,IF(AND(I22&gt;='[1]Dimension'!$A$7,I22&lt;='[1]Dimension'!$B$7),'[1]Dimension'!$C$7,IF(AND(I22&gt;='[1]Dimension'!$A$6,I22&lt;='[1]Dimension'!$B$6),'[1]Dimension'!$C$6,'[1]Dimension'!$C$5)))))</f>
        <v>EXCELENTE</v>
      </c>
      <c r="K22" s="32"/>
      <c r="L22" s="32"/>
      <c r="M22" s="1">
        <f t="shared" si="0"/>
        <v>0</v>
      </c>
    </row>
    <row r="23" spans="1:13" ht="27">
      <c r="A23" s="46" t="s">
        <v>59</v>
      </c>
      <c r="B23" s="11">
        <v>3</v>
      </c>
      <c r="C23" s="11"/>
      <c r="D23" s="11">
        <v>5</v>
      </c>
      <c r="E23" s="11"/>
      <c r="F23" s="11"/>
      <c r="G23" s="11">
        <f>IF(AND(F23="",E23="",C23="",D23=""),"",SUM(C23:F23)*B23)</f>
        <v>15</v>
      </c>
      <c r="H23" s="11">
        <f>IF(G23="","",B23*5)</f>
        <v>15</v>
      </c>
      <c r="I23" s="35">
        <f t="shared" si="1"/>
        <v>1</v>
      </c>
      <c r="J23" s="12" t="str">
        <f>IF(I23="","",IF(AND(I23&gt;='[1]Dimension'!$A$9,I23&lt;='[1]Dimension'!$B$9),'[1]Dimension'!$C$9,IF(AND(I23&gt;='[1]Dimension'!$A$8,I23&lt;='[1]Dimension'!$B$8),'[1]Dimension'!$C$8,IF(AND(I23&gt;='[1]Dimension'!$A$7,I23&lt;='[1]Dimension'!$B$7),'[1]Dimension'!$C$7,IF(AND(I23&gt;='[1]Dimension'!$A$6,I23&lt;='[1]Dimension'!$B$6),'[1]Dimension'!$C$6,'[1]Dimension'!$C$5)))))</f>
        <v>EXCELENTE</v>
      </c>
      <c r="K23" s="32"/>
      <c r="L23" s="32"/>
      <c r="M23" s="1">
        <f t="shared" si="0"/>
        <v>0</v>
      </c>
    </row>
    <row r="24" spans="1:13" ht="27">
      <c r="A24" s="46" t="s">
        <v>47</v>
      </c>
      <c r="B24" s="11">
        <v>3</v>
      </c>
      <c r="C24" s="11"/>
      <c r="D24" s="11">
        <v>5</v>
      </c>
      <c r="E24" s="11"/>
      <c r="F24" s="11"/>
      <c r="G24" s="11">
        <f>IF(AND(F24="",E24="",C24="",D24=""),"",SUM(C24:F24)*B24)</f>
        <v>15</v>
      </c>
      <c r="H24" s="11">
        <f>IF(G24="","",B24*5)</f>
        <v>15</v>
      </c>
      <c r="I24" s="35">
        <f t="shared" si="1"/>
        <v>1</v>
      </c>
      <c r="J24" s="12" t="str">
        <f>IF(I24="","",IF(AND(I24&gt;='[1]Dimension'!$A$9,I24&lt;='[1]Dimension'!$B$9),'[1]Dimension'!$C$9,IF(AND(I24&gt;='[1]Dimension'!$A$8,I24&lt;='[1]Dimension'!$B$8),'[1]Dimension'!$C$8,IF(AND(I24&gt;='[1]Dimension'!$A$7,I24&lt;='[1]Dimension'!$B$7),'[1]Dimension'!$C$7,IF(AND(I24&gt;='[1]Dimension'!$A$6,I24&lt;='[1]Dimension'!$B$6),'[1]Dimension'!$C$6,'[1]Dimension'!$C$5)))))</f>
        <v>EXCELENTE</v>
      </c>
      <c r="K24" s="32"/>
      <c r="L24" s="32"/>
      <c r="M24" s="1">
        <f t="shared" si="0"/>
        <v>0</v>
      </c>
    </row>
    <row r="25" spans="1:13" ht="25.5">
      <c r="A25" s="14" t="s">
        <v>17</v>
      </c>
      <c r="B25" s="14"/>
      <c r="C25" s="14"/>
      <c r="D25" s="14"/>
      <c r="E25" s="14"/>
      <c r="F25" s="14"/>
      <c r="G25" s="14">
        <f>IF(AND(G20="",G21="",G23=""),"",SUM(G20:G24))</f>
        <v>75</v>
      </c>
      <c r="H25" s="14">
        <f>SUM(H20:H24)</f>
        <v>75</v>
      </c>
      <c r="I25" s="36">
        <f t="shared" si="1"/>
        <v>1</v>
      </c>
      <c r="J25" s="13" t="str">
        <f>IF(I25="","",IF(AND(I25&gt;='[1]Dimension'!$A$9,I25&lt;='[1]Dimension'!$B$9),'[1]Dimension'!$C$9,IF(AND(I25&gt;='[1]Dimension'!$A$8,I25&lt;='[1]Dimension'!$B$8),'[1]Dimension'!$C$8,IF(AND(I25&gt;='[1]Dimension'!$A$7,I25&lt;='[1]Dimension'!$B$7),'[1]Dimension'!$C$7,IF(AND(I25&gt;='[1]Dimension'!$A$6,I25&lt;='[1]Dimension'!$B$6),'[1]Dimension'!$C$6,'[1]Dimension'!$C$5)))))</f>
        <v>EXCELENTE</v>
      </c>
      <c r="K25" s="32"/>
      <c r="L25" s="32"/>
      <c r="M25" s="1">
        <f t="shared" si="0"/>
        <v>0</v>
      </c>
    </row>
    <row r="26" spans="1:13" ht="27" customHeight="1">
      <c r="A26" s="62" t="s">
        <v>48</v>
      </c>
      <c r="B26" s="11"/>
      <c r="C26" s="11"/>
      <c r="D26" s="11"/>
      <c r="E26" s="11"/>
      <c r="F26" s="11"/>
      <c r="G26" s="11"/>
      <c r="H26" s="11"/>
      <c r="I26" s="35"/>
      <c r="J26" s="12"/>
      <c r="K26" s="32"/>
      <c r="L26" s="32"/>
      <c r="M26" s="1">
        <f t="shared" si="0"/>
        <v>0</v>
      </c>
    </row>
    <row r="27" spans="1:13" ht="27" customHeight="1">
      <c r="A27" s="63"/>
      <c r="B27" s="11"/>
      <c r="C27" s="11"/>
      <c r="D27" s="11"/>
      <c r="E27" s="11"/>
      <c r="F27" s="11"/>
      <c r="G27" s="11"/>
      <c r="H27" s="11"/>
      <c r="I27" s="35"/>
      <c r="J27" s="12"/>
      <c r="K27" s="32"/>
      <c r="L27" s="57" t="s">
        <v>73</v>
      </c>
      <c r="M27" s="1">
        <f t="shared" si="0"/>
        <v>0</v>
      </c>
    </row>
    <row r="28" spans="1:13" ht="54">
      <c r="A28" s="45" t="s">
        <v>49</v>
      </c>
      <c r="B28" s="11">
        <v>3</v>
      </c>
      <c r="C28" s="11"/>
      <c r="D28" s="11">
        <v>5</v>
      </c>
      <c r="E28" s="11"/>
      <c r="F28" s="11"/>
      <c r="G28" s="11">
        <f>IF(AND(F28="",E28="",C28="",D28=""),"",SUM(C28:F28)*B28)</f>
        <v>15</v>
      </c>
      <c r="H28" s="11">
        <f>IF(G28="","",B28*5)</f>
        <v>15</v>
      </c>
      <c r="I28" s="35">
        <f>IF(G28="","",G28/H28)</f>
        <v>1</v>
      </c>
      <c r="J28" s="12" t="str">
        <f>IF(I28="","",IF(AND(I28&gt;='[1]Dimension'!$A$9,I28&lt;='[1]Dimension'!$B$9),'[1]Dimension'!$C$9,IF(AND(I28&gt;='[1]Dimension'!$A$8,I28&lt;='[1]Dimension'!$B$8),'[1]Dimension'!$C$8,IF(AND(I28&gt;='[1]Dimension'!$A$7,I28&lt;='[1]Dimension'!$B$7),'[1]Dimension'!$C$7,IF(AND(I28&gt;='[1]Dimension'!$A$6,I28&lt;='[1]Dimension'!$B$6),'[1]Dimension'!$C$6,'[1]Dimension'!$C$5)))))</f>
        <v>EXCELENTE</v>
      </c>
      <c r="K28" s="32"/>
      <c r="L28" s="32"/>
      <c r="M28" s="1">
        <f t="shared" si="0"/>
        <v>0</v>
      </c>
    </row>
    <row r="29" spans="1:13" ht="27">
      <c r="A29" s="45" t="s">
        <v>50</v>
      </c>
      <c r="B29" s="11">
        <v>3</v>
      </c>
      <c r="C29" s="11"/>
      <c r="D29" s="59">
        <v>5</v>
      </c>
      <c r="E29" s="59"/>
      <c r="F29" s="59"/>
      <c r="G29" s="11">
        <f>IF(AND(F29="",E29="",C29="",D29=""),"",SUM(C29:F29)*B29)</f>
        <v>15</v>
      </c>
      <c r="H29" s="11">
        <f>IF(G29="","",B29*5)</f>
        <v>15</v>
      </c>
      <c r="I29" s="35">
        <f>IF(G29="","",G29/H29)</f>
        <v>1</v>
      </c>
      <c r="J29" s="12" t="str">
        <f>IF(I29="","",IF(AND(I29&gt;='[1]Dimension'!$A$9,I29&lt;='[1]Dimension'!$B$9),'[1]Dimension'!$C$9,IF(AND(I29&gt;='[1]Dimension'!$A$8,I29&lt;='[1]Dimension'!$B$8),'[1]Dimension'!$C$8,IF(AND(I29&gt;='[1]Dimension'!$A$7,I29&lt;='[1]Dimension'!$B$7),'[1]Dimension'!$C$7,IF(AND(I29&gt;='[1]Dimension'!$A$6,I29&lt;='[1]Dimension'!$B$6),'[1]Dimension'!$C$6,'[1]Dimension'!$C$5)))))</f>
        <v>EXCELENTE</v>
      </c>
      <c r="K29" s="32"/>
      <c r="L29" s="32"/>
      <c r="M29" s="1">
        <f t="shared" si="0"/>
        <v>0</v>
      </c>
    </row>
    <row r="30" spans="1:13" ht="25.5">
      <c r="A30" s="14" t="s">
        <v>17</v>
      </c>
      <c r="B30" s="14"/>
      <c r="C30" s="14"/>
      <c r="D30" s="14"/>
      <c r="E30" s="14"/>
      <c r="F30" s="14"/>
      <c r="G30" s="14">
        <f>IF(AND(G25="",G26="",G28="",G29=""),"",SUM(G26:G29))</f>
        <v>30</v>
      </c>
      <c r="H30" s="14">
        <f>SUM(H26:H29)</f>
        <v>30</v>
      </c>
      <c r="I30" s="36">
        <f>IF(G30="","",G30/H30)</f>
        <v>1</v>
      </c>
      <c r="J30" s="13" t="str">
        <f>IF(I30="","",IF(AND(I30&gt;='[1]Dimension'!$A$9,I30&lt;='[1]Dimension'!$B$9),'[1]Dimension'!$C$9,IF(AND(I30&gt;='[1]Dimension'!$A$8,I30&lt;='[1]Dimension'!$B$8),'[1]Dimension'!$C$8,IF(AND(I30&gt;='[1]Dimension'!$A$7,I30&lt;='[1]Dimension'!$B$7),'[1]Dimension'!$C$7,IF(AND(I30&gt;='[1]Dimension'!$A$6,I30&lt;='[1]Dimension'!$B$6),'[1]Dimension'!$C$6,'[1]Dimension'!$C$5)))))</f>
        <v>EXCELENTE</v>
      </c>
      <c r="K30" s="32"/>
      <c r="L30" s="32"/>
      <c r="M30" s="1">
        <f t="shared" si="0"/>
        <v>0</v>
      </c>
    </row>
    <row r="31" spans="1:13" ht="33" customHeight="1">
      <c r="A31" s="62" t="s">
        <v>51</v>
      </c>
      <c r="B31" s="11"/>
      <c r="C31" s="11"/>
      <c r="D31" s="11"/>
      <c r="E31" s="11"/>
      <c r="F31" s="11"/>
      <c r="G31" s="11"/>
      <c r="H31" s="11"/>
      <c r="I31" s="35"/>
      <c r="J31" s="12"/>
      <c r="K31" s="32"/>
      <c r="L31" s="32"/>
      <c r="M31" s="1">
        <f t="shared" si="0"/>
        <v>0</v>
      </c>
    </row>
    <row r="32" spans="1:13" ht="50.25" customHeight="1">
      <c r="A32" s="63"/>
      <c r="B32" s="11"/>
      <c r="C32" s="11"/>
      <c r="D32" s="11"/>
      <c r="E32" s="11"/>
      <c r="F32" s="11"/>
      <c r="G32" s="11"/>
      <c r="H32" s="11"/>
      <c r="I32" s="35"/>
      <c r="J32" s="12"/>
      <c r="K32" s="32"/>
      <c r="L32" s="58"/>
      <c r="M32" s="1">
        <f t="shared" si="0"/>
        <v>0</v>
      </c>
    </row>
    <row r="33" spans="1:13" ht="39.75" customHeight="1">
      <c r="A33" s="45" t="s">
        <v>56</v>
      </c>
      <c r="B33" s="11">
        <v>3</v>
      </c>
      <c r="C33" s="11"/>
      <c r="D33" s="11">
        <v>5</v>
      </c>
      <c r="E33" s="11"/>
      <c r="F33" s="11"/>
      <c r="G33" s="11">
        <f>IF(AND(F33="",E33="",C33="",D33=""),"",SUM(C33:F33)*B33)</f>
        <v>15</v>
      </c>
      <c r="H33" s="11">
        <f>IF(G33="","",B33*5)</f>
        <v>15</v>
      </c>
      <c r="I33" s="35">
        <f aca="true" t="shared" si="2" ref="I33:I38">IF(G33="","",G33/H33)</f>
        <v>1</v>
      </c>
      <c r="J33" s="12" t="str">
        <f>IF(I33="","",IF(AND(I33&gt;='[1]Dimension'!$A$9,I33&lt;='[1]Dimension'!$B$9),'[1]Dimension'!$C$9,IF(AND(I33&gt;='[1]Dimension'!$A$8,I33&lt;='[1]Dimension'!$B$8),'[1]Dimension'!$C$8,IF(AND(I33&gt;='[1]Dimension'!$A$7,I33&lt;='[1]Dimension'!$B$7),'[1]Dimension'!$C$7,IF(AND(I33&gt;='[1]Dimension'!$A$6,I33&lt;='[1]Dimension'!$B$6),'[1]Dimension'!$C$6,'[1]Dimension'!$C$5)))))</f>
        <v>EXCELENTE</v>
      </c>
      <c r="K33" s="32"/>
      <c r="L33" s="57" t="s">
        <v>73</v>
      </c>
      <c r="M33" s="1">
        <f t="shared" si="0"/>
        <v>0</v>
      </c>
    </row>
    <row r="34" spans="1:13" ht="54.75" customHeight="1">
      <c r="A34" s="45" t="s">
        <v>57</v>
      </c>
      <c r="B34" s="11">
        <v>3</v>
      </c>
      <c r="C34" s="11"/>
      <c r="D34" s="11">
        <v>5</v>
      </c>
      <c r="E34" s="11"/>
      <c r="F34" s="11"/>
      <c r="G34" s="11">
        <f>IF(AND(F34="",E34="",C34="",D34=""),"",SUM(C34:F34)*B34)</f>
        <v>15</v>
      </c>
      <c r="H34" s="11">
        <f>IF(G34="","",B34*5)</f>
        <v>15</v>
      </c>
      <c r="I34" s="35">
        <f t="shared" si="2"/>
        <v>1</v>
      </c>
      <c r="J34" s="12" t="str">
        <f>IF(I34="","",IF(AND(I34&gt;='[1]Dimension'!$A$9,I34&lt;='[1]Dimension'!$B$9),'[1]Dimension'!$C$9,IF(AND(I34&gt;='[1]Dimension'!$A$8,I34&lt;='[1]Dimension'!$B$8),'[1]Dimension'!$C$8,IF(AND(I34&gt;='[1]Dimension'!$A$7,I34&lt;='[1]Dimension'!$B$7),'[1]Dimension'!$C$7,IF(AND(I34&gt;='[1]Dimension'!$A$6,I34&lt;='[1]Dimension'!$B$6),'[1]Dimension'!$C$6,'[1]Dimension'!$C$5)))))</f>
        <v>EXCELENTE</v>
      </c>
      <c r="K34" s="32"/>
      <c r="L34" s="32"/>
      <c r="M34" s="1">
        <f t="shared" si="0"/>
        <v>0</v>
      </c>
    </row>
    <row r="35" spans="1:13" ht="54">
      <c r="A35" s="46" t="s">
        <v>58</v>
      </c>
      <c r="B35" s="11">
        <v>3</v>
      </c>
      <c r="C35" s="11"/>
      <c r="D35" s="11">
        <v>5</v>
      </c>
      <c r="E35" s="11"/>
      <c r="F35" s="11"/>
      <c r="G35" s="11">
        <f>IF(AND(F35="",E35="",C35="",D35=""),"",SUM(C35:F35)*B35)</f>
        <v>15</v>
      </c>
      <c r="H35" s="11">
        <f>IF(G35="","",B35*5)</f>
        <v>15</v>
      </c>
      <c r="I35" s="35">
        <f t="shared" si="2"/>
        <v>1</v>
      </c>
      <c r="J35" s="12" t="str">
        <f>IF(I35="","",IF(AND(I35&gt;='[1]Dimension'!$A$9,I35&lt;='[1]Dimension'!$B$9),'[1]Dimension'!$C$9,IF(AND(I35&gt;='[1]Dimension'!$A$8,I35&lt;='[1]Dimension'!$B$8),'[1]Dimension'!$C$8,IF(AND(I35&gt;='[1]Dimension'!$A$7,I35&lt;='[1]Dimension'!$B$7),'[1]Dimension'!$C$7,IF(AND(I35&gt;='[1]Dimension'!$A$6,I35&lt;='[1]Dimension'!$B$6),'[1]Dimension'!$C$6,'[1]Dimension'!$C$5)))))</f>
        <v>EXCELENTE</v>
      </c>
      <c r="K35" s="32"/>
      <c r="L35" s="32"/>
      <c r="M35" s="1">
        <f t="shared" si="0"/>
        <v>0</v>
      </c>
    </row>
    <row r="36" spans="1:13" ht="27">
      <c r="A36" s="46" t="s">
        <v>59</v>
      </c>
      <c r="B36" s="11">
        <v>3</v>
      </c>
      <c r="C36" s="11"/>
      <c r="D36" s="11">
        <v>5</v>
      </c>
      <c r="E36" s="11"/>
      <c r="F36" s="11"/>
      <c r="G36" s="11">
        <f>IF(AND(F36="",E36="",C36="",D36=""),"",SUM(C36:F36)*B36)</f>
        <v>15</v>
      </c>
      <c r="H36" s="11">
        <f>IF(G36="","",B36*5)</f>
        <v>15</v>
      </c>
      <c r="I36" s="35">
        <f t="shared" si="2"/>
        <v>1</v>
      </c>
      <c r="J36" s="12" t="str">
        <f>IF(I36="","",IF(AND(I36&gt;='[1]Dimension'!$A$9,I36&lt;='[1]Dimension'!$B$9),'[1]Dimension'!$C$9,IF(AND(I36&gt;='[1]Dimension'!$A$8,I36&lt;='[1]Dimension'!$B$8),'[1]Dimension'!$C$8,IF(AND(I36&gt;='[1]Dimension'!$A$7,I36&lt;='[1]Dimension'!$B$7),'[1]Dimension'!$C$7,IF(AND(I36&gt;='[1]Dimension'!$A$6,I36&lt;='[1]Dimension'!$B$6),'[1]Dimension'!$C$6,'[1]Dimension'!$C$5)))))</f>
        <v>EXCELENTE</v>
      </c>
      <c r="K36" s="32"/>
      <c r="L36" s="32"/>
      <c r="M36" s="1">
        <f t="shared" si="0"/>
        <v>0</v>
      </c>
    </row>
    <row r="37" spans="1:13" ht="27">
      <c r="A37" s="46" t="s">
        <v>47</v>
      </c>
      <c r="B37" s="11">
        <v>3</v>
      </c>
      <c r="C37" s="11"/>
      <c r="D37" s="11">
        <v>5</v>
      </c>
      <c r="E37" s="11"/>
      <c r="F37" s="11"/>
      <c r="G37" s="11">
        <f>IF(AND(F37="",E37="",C37="",D37=""),"",SUM(C37:F37)*B37)</f>
        <v>15</v>
      </c>
      <c r="H37" s="11">
        <f>IF(G37="","",B37*5)</f>
        <v>15</v>
      </c>
      <c r="I37" s="35">
        <f t="shared" si="2"/>
        <v>1</v>
      </c>
      <c r="J37" s="12" t="str">
        <f>IF(I37="","",IF(AND(I37&gt;='[1]Dimension'!$A$9,I37&lt;='[1]Dimension'!$B$9),'[1]Dimension'!$C$9,IF(AND(I37&gt;='[1]Dimension'!$A$8,I37&lt;='[1]Dimension'!$B$8),'[1]Dimension'!$C$8,IF(AND(I37&gt;='[1]Dimension'!$A$7,I37&lt;='[1]Dimension'!$B$7),'[1]Dimension'!$C$7,IF(AND(I37&gt;='[1]Dimension'!$A$6,I37&lt;='[1]Dimension'!$B$6),'[1]Dimension'!$C$6,'[1]Dimension'!$C$5)))))</f>
        <v>EXCELENTE</v>
      </c>
      <c r="K37" s="32"/>
      <c r="L37" s="32"/>
      <c r="M37" s="1">
        <f t="shared" si="0"/>
        <v>0</v>
      </c>
    </row>
    <row r="38" spans="1:13" ht="25.5">
      <c r="A38" s="14" t="s">
        <v>17</v>
      </c>
      <c r="B38" s="14"/>
      <c r="C38" s="14"/>
      <c r="D38" s="14"/>
      <c r="E38" s="14"/>
      <c r="F38" s="14"/>
      <c r="G38" s="14">
        <f>IF(AND(G33="",G34="",G35="",G36="",G37=""),"",SUM(G33:G37))</f>
        <v>75</v>
      </c>
      <c r="H38" s="14">
        <f>SUM(H33:H37)</f>
        <v>75</v>
      </c>
      <c r="I38" s="36">
        <f t="shared" si="2"/>
        <v>1</v>
      </c>
      <c r="J38" s="13" t="str">
        <f>IF(I38="","",IF(AND(I38&gt;='[1]Dimension'!$A$9,I38&lt;='[1]Dimension'!$B$9),'[1]Dimension'!$C$9,IF(AND(I38&gt;='[1]Dimension'!$A$8,I38&lt;='[1]Dimension'!$B$8),'[1]Dimension'!$C$8,IF(AND(I38&gt;='[1]Dimension'!$A$7,I38&lt;='[1]Dimension'!$B$7),'[1]Dimension'!$C$7,IF(AND(I38&gt;='[1]Dimension'!$A$6,I38&lt;='[1]Dimension'!$B$6),'[1]Dimension'!$C$6,'[1]Dimension'!$C$5)))))</f>
        <v>EXCELENTE</v>
      </c>
      <c r="K38" s="32"/>
      <c r="L38" s="32"/>
      <c r="M38" s="1">
        <f t="shared" si="0"/>
        <v>0</v>
      </c>
    </row>
    <row r="39" spans="1:13" ht="35.25" customHeight="1">
      <c r="A39" s="62" t="s">
        <v>70</v>
      </c>
      <c r="B39" s="11"/>
      <c r="C39" s="11"/>
      <c r="D39" s="11"/>
      <c r="E39" s="11"/>
      <c r="F39" s="11"/>
      <c r="G39" s="11"/>
      <c r="H39" s="11"/>
      <c r="I39" s="35"/>
      <c r="J39" s="12"/>
      <c r="K39" s="32"/>
      <c r="L39" s="32"/>
      <c r="M39" s="1">
        <f t="shared" si="0"/>
        <v>0</v>
      </c>
    </row>
    <row r="40" spans="1:13" ht="25.5">
      <c r="A40" s="63"/>
      <c r="B40" s="11"/>
      <c r="C40" s="11"/>
      <c r="D40" s="11"/>
      <c r="E40" s="11"/>
      <c r="F40" s="11"/>
      <c r="G40" s="11"/>
      <c r="H40" s="11"/>
      <c r="I40" s="35"/>
      <c r="J40" s="12"/>
      <c r="K40" s="32"/>
      <c r="L40" s="32"/>
      <c r="M40" s="1">
        <f t="shared" si="0"/>
        <v>0</v>
      </c>
    </row>
    <row r="41" spans="1:13" ht="54">
      <c r="A41" s="45" t="s">
        <v>60</v>
      </c>
      <c r="B41" s="11">
        <v>3</v>
      </c>
      <c r="C41" s="11"/>
      <c r="D41" s="11">
        <v>5</v>
      </c>
      <c r="E41" s="11"/>
      <c r="F41" s="11"/>
      <c r="G41" s="11">
        <f>IF(AND(F41="",E41="",C41="",D41=""),"",SUM(C41:F41)*B41)</f>
        <v>15</v>
      </c>
      <c r="H41" s="11">
        <f>IF(G41="","",B41*5)</f>
        <v>15</v>
      </c>
      <c r="I41" s="35">
        <f>IF(G41="","",G41/H41)</f>
        <v>1</v>
      </c>
      <c r="J41" s="12" t="str">
        <f>IF(I41="","",IF(AND(I41&gt;='[1]Dimension'!$A$9,I41&lt;='[1]Dimension'!$B$9),'[1]Dimension'!$C$9,IF(AND(I41&gt;='[1]Dimension'!$A$8,I41&lt;='[1]Dimension'!$B$8),'[1]Dimension'!$C$8,IF(AND(I41&gt;='[1]Dimension'!$A$7,I41&lt;='[1]Dimension'!$B$7),'[1]Dimension'!$C$7,IF(AND(I41&gt;='[1]Dimension'!$A$6,I41&lt;='[1]Dimension'!$B$6),'[1]Dimension'!$C$6,'[1]Dimension'!$C$5)))))</f>
        <v>EXCELENTE</v>
      </c>
      <c r="K41" s="60">
        <v>13</v>
      </c>
      <c r="L41" s="32"/>
      <c r="M41" s="1">
        <f t="shared" si="0"/>
        <v>0</v>
      </c>
    </row>
    <row r="42" spans="1:13" ht="27">
      <c r="A42" s="45" t="s">
        <v>50</v>
      </c>
      <c r="B42" s="11">
        <v>3</v>
      </c>
      <c r="C42" s="11"/>
      <c r="D42" s="59">
        <v>5</v>
      </c>
      <c r="E42" s="59"/>
      <c r="F42" s="59"/>
      <c r="G42" s="11">
        <f>IF(AND(F42="",E42="",C42="",D42=""),"",SUM(C42:F42)*B42)</f>
        <v>15</v>
      </c>
      <c r="H42" s="11">
        <f>IF(G42="","",B42*5)</f>
        <v>15</v>
      </c>
      <c r="I42" s="35">
        <f>IF(G42="","",G42/H42)</f>
        <v>1</v>
      </c>
      <c r="J42" s="12" t="str">
        <f>IF(I42="","",IF(AND(I42&gt;='[1]Dimension'!$A$9,I42&lt;='[1]Dimension'!$B$9),'[1]Dimension'!$C$9,IF(AND(I42&gt;='[1]Dimension'!$A$8,I42&lt;='[1]Dimension'!$B$8),'[1]Dimension'!$C$8,IF(AND(I42&gt;='[1]Dimension'!$A$7,I42&lt;='[1]Dimension'!$B$7),'[1]Dimension'!$C$7,IF(AND(I42&gt;='[1]Dimension'!$A$6,I42&lt;='[1]Dimension'!$B$6),'[1]Dimension'!$C$6,'[1]Dimension'!$C$5)))))</f>
        <v>EXCELENTE</v>
      </c>
      <c r="K42" s="32"/>
      <c r="L42" s="32"/>
      <c r="M42" s="1">
        <f t="shared" si="0"/>
        <v>0</v>
      </c>
    </row>
    <row r="43" spans="1:13" ht="27">
      <c r="A43" s="45" t="s">
        <v>52</v>
      </c>
      <c r="B43" s="11">
        <v>3</v>
      </c>
      <c r="C43" s="11"/>
      <c r="D43" s="59">
        <v>5</v>
      </c>
      <c r="E43" s="59"/>
      <c r="F43" s="59"/>
      <c r="G43" s="11">
        <f>IF(AND(F43="",E43="",C43="",D43=""),"",SUM(C43:F43)*B43)</f>
        <v>15</v>
      </c>
      <c r="H43" s="11">
        <f>IF(G43="","",B43*5)</f>
        <v>15</v>
      </c>
      <c r="I43" s="35">
        <f>IF(G43="","",G43/H43)</f>
        <v>1</v>
      </c>
      <c r="J43" s="12" t="str">
        <f>IF(I43="","",IF(AND(I43&gt;='[1]Dimension'!$A$9,I43&lt;='[1]Dimension'!$B$9),'[1]Dimension'!$C$9,IF(AND(I43&gt;='[1]Dimension'!$A$8,I43&lt;='[1]Dimension'!$B$8),'[1]Dimension'!$C$8,IF(AND(I43&gt;='[1]Dimension'!$A$7,I43&lt;='[1]Dimension'!$B$7),'[1]Dimension'!$C$7,IF(AND(I43&gt;='[1]Dimension'!$A$6,I43&lt;='[1]Dimension'!$B$6),'[1]Dimension'!$C$6,'[1]Dimension'!$C$5)))))</f>
        <v>EXCELENTE</v>
      </c>
      <c r="K43" s="32"/>
      <c r="L43" s="32"/>
      <c r="M43" s="1">
        <f t="shared" si="0"/>
        <v>0</v>
      </c>
    </row>
    <row r="44" spans="1:13" ht="25.5">
      <c r="A44" s="14" t="s">
        <v>17</v>
      </c>
      <c r="B44" s="14"/>
      <c r="C44" s="14"/>
      <c r="D44" s="14"/>
      <c r="E44" s="14"/>
      <c r="F44" s="14"/>
      <c r="G44" s="14">
        <f>IF(AND(G41="",G42="",G43=""),"",SUM(G41:G43))</f>
        <v>45</v>
      </c>
      <c r="H44" s="14">
        <f>SUM(H41:H43)</f>
        <v>45</v>
      </c>
      <c r="I44" s="36">
        <f>IF(G44="","",G44/H44)</f>
        <v>1</v>
      </c>
      <c r="J44" s="13" t="str">
        <f>IF(I44="","",IF(AND(I44&gt;='[1]Dimension'!$A$9,I44&lt;='[1]Dimension'!$B$9),'[1]Dimension'!$C$9,IF(AND(I44&gt;='[1]Dimension'!$A$8,I44&lt;='[1]Dimension'!$B$8),'[1]Dimension'!$C$8,IF(AND(I44&gt;='[1]Dimension'!$A$7,I44&lt;='[1]Dimension'!$B$7),'[1]Dimension'!$C$7,IF(AND(I44&gt;='[1]Dimension'!$A$6,I44&lt;='[1]Dimension'!$B$6),'[1]Dimension'!$C$6,'[1]Dimension'!$C$5)))))</f>
        <v>EXCELENTE</v>
      </c>
      <c r="K44" s="32"/>
      <c r="L44" s="32"/>
      <c r="M44" s="1">
        <f t="shared" si="0"/>
        <v>0</v>
      </c>
    </row>
    <row r="45" spans="1:13" ht="30.75" customHeight="1">
      <c r="A45" s="62" t="s">
        <v>69</v>
      </c>
      <c r="B45" s="11"/>
      <c r="C45" s="11"/>
      <c r="D45" s="11"/>
      <c r="E45" s="11"/>
      <c r="F45" s="11"/>
      <c r="G45" s="11"/>
      <c r="H45" s="11"/>
      <c r="I45" s="35"/>
      <c r="J45" s="12"/>
      <c r="K45" s="32"/>
      <c r="L45" s="57" t="s">
        <v>73</v>
      </c>
      <c r="M45" s="1">
        <f t="shared" si="0"/>
        <v>0</v>
      </c>
    </row>
    <row r="46" spans="1:13" ht="25.5">
      <c r="A46" s="63"/>
      <c r="B46" s="11"/>
      <c r="C46" s="11"/>
      <c r="D46" s="11"/>
      <c r="E46" s="11"/>
      <c r="F46" s="11"/>
      <c r="G46" s="11"/>
      <c r="H46" s="11"/>
      <c r="I46" s="35"/>
      <c r="J46" s="12"/>
      <c r="K46" s="32"/>
      <c r="L46" s="32"/>
      <c r="M46" s="1">
        <f t="shared" si="0"/>
        <v>0</v>
      </c>
    </row>
    <row r="47" spans="1:13" ht="56.25" customHeight="1">
      <c r="A47" s="45" t="s">
        <v>61</v>
      </c>
      <c r="B47" s="11">
        <v>3</v>
      </c>
      <c r="C47" s="11"/>
      <c r="D47" s="11">
        <v>5</v>
      </c>
      <c r="E47" s="11"/>
      <c r="F47" s="11"/>
      <c r="G47" s="11">
        <f>IF(AND(F47="",E47="",C47="",D47=""),"",SUM(C47:F47)*B47)</f>
        <v>15</v>
      </c>
      <c r="H47" s="11">
        <f>IF(G47="","",B47*5)</f>
        <v>15</v>
      </c>
      <c r="I47" s="35">
        <f>IF(G47="","",G47/H47)</f>
        <v>1</v>
      </c>
      <c r="J47" s="12" t="str">
        <f>IF(I47="","",IF(AND(I47&gt;='[1]Dimension'!$A$9,I47&lt;='[1]Dimension'!$B$9),'[1]Dimension'!$C$9,IF(AND(I47&gt;='[1]Dimension'!$A$8,I47&lt;='[1]Dimension'!$B$8),'[1]Dimension'!$C$8,IF(AND(I47&gt;='[1]Dimension'!$A$7,I47&lt;='[1]Dimension'!$B$7),'[1]Dimension'!$C$7,IF(AND(I47&gt;='[1]Dimension'!$A$6,I47&lt;='[1]Dimension'!$B$6),'[1]Dimension'!$C$6,'[1]Dimension'!$C$5)))))</f>
        <v>EXCELENTE</v>
      </c>
      <c r="K47" s="32"/>
      <c r="L47" s="32"/>
      <c r="M47" s="1">
        <f t="shared" si="0"/>
        <v>0</v>
      </c>
    </row>
    <row r="48" spans="1:13" ht="27">
      <c r="A48" s="45" t="s">
        <v>50</v>
      </c>
      <c r="B48" s="11">
        <v>3</v>
      </c>
      <c r="C48" s="11"/>
      <c r="D48" s="11">
        <v>5</v>
      </c>
      <c r="E48" s="11"/>
      <c r="F48" s="11"/>
      <c r="G48" s="11">
        <f>IF(AND(F48="",E48="",C48="",D48=""),"",SUM(C48:F48)*B48)</f>
        <v>15</v>
      </c>
      <c r="H48" s="11">
        <f>IF(G48="","",B48*5)</f>
        <v>15</v>
      </c>
      <c r="I48" s="35">
        <f>IF(G48="","",G48/H48)</f>
        <v>1</v>
      </c>
      <c r="J48" s="12" t="str">
        <f>IF(I48="","",IF(AND(I48&gt;='[1]Dimension'!$A$9,I48&lt;='[1]Dimension'!$B$9),'[1]Dimension'!$C$9,IF(AND(I48&gt;='[1]Dimension'!$A$8,I48&lt;='[1]Dimension'!$B$8),'[1]Dimension'!$C$8,IF(AND(I48&gt;='[1]Dimension'!$A$7,I48&lt;='[1]Dimension'!$B$7),'[1]Dimension'!$C$7,IF(AND(I48&gt;='[1]Dimension'!$A$6,I48&lt;='[1]Dimension'!$B$6),'[1]Dimension'!$C$6,'[1]Dimension'!$C$5)))))</f>
        <v>EXCELENTE</v>
      </c>
      <c r="K48" s="32"/>
      <c r="L48" s="32"/>
      <c r="M48" s="1">
        <f t="shared" si="0"/>
        <v>0</v>
      </c>
    </row>
    <row r="49" spans="1:13" ht="51.75" customHeight="1">
      <c r="A49" s="45" t="s">
        <v>52</v>
      </c>
      <c r="B49" s="11">
        <v>3</v>
      </c>
      <c r="C49" s="11"/>
      <c r="D49" s="11">
        <v>5</v>
      </c>
      <c r="E49" s="11"/>
      <c r="F49" s="11"/>
      <c r="G49" s="11">
        <f>IF(AND(F49="",E49="",C49="",D49=""),"",SUM(C49:F49)*B49)</f>
        <v>15</v>
      </c>
      <c r="H49" s="11">
        <f>IF(G49="","",B49*5)</f>
        <v>15</v>
      </c>
      <c r="I49" s="35">
        <f>IF(G49="","",G49/H49)</f>
        <v>1</v>
      </c>
      <c r="J49" s="12" t="str">
        <f>IF(I49="","",IF(AND(I49&gt;='[1]Dimension'!$A$9,I49&lt;='[1]Dimension'!$B$9),'[1]Dimension'!$C$9,IF(AND(I49&gt;='[1]Dimension'!$A$8,I49&lt;='[1]Dimension'!$B$8),'[1]Dimension'!$C$8,IF(AND(I49&gt;='[1]Dimension'!$A$7,I49&lt;='[1]Dimension'!$B$7),'[1]Dimension'!$C$7,IF(AND(I49&gt;='[1]Dimension'!$A$6,I49&lt;='[1]Dimension'!$B$6),'[1]Dimension'!$C$6,'[1]Dimension'!$C$5)))))</f>
        <v>EXCELENTE</v>
      </c>
      <c r="K49" s="32"/>
      <c r="L49" s="32"/>
      <c r="M49" s="1">
        <f t="shared" si="0"/>
        <v>0</v>
      </c>
    </row>
    <row r="50" spans="1:13" ht="25.5">
      <c r="A50" s="14" t="s">
        <v>17</v>
      </c>
      <c r="B50" s="14"/>
      <c r="C50" s="14"/>
      <c r="D50" s="14"/>
      <c r="E50" s="14"/>
      <c r="F50" s="14"/>
      <c r="G50" s="14">
        <f>IF(AND(G47="",G48="",G49=""),"",SUM(G47:G49))</f>
        <v>45</v>
      </c>
      <c r="H50" s="14">
        <f>SUM(H47:H49)</f>
        <v>45</v>
      </c>
      <c r="I50" s="36">
        <f>IF(G50="","",G50/H50)</f>
        <v>1</v>
      </c>
      <c r="J50" s="13" t="str">
        <f>IF(I50="","",IF(AND(I50&gt;='[1]Dimension'!$A$9,I50&lt;='[1]Dimension'!$B$9),'[1]Dimension'!$C$9,IF(AND(I50&gt;='[1]Dimension'!$A$8,I50&lt;='[1]Dimension'!$B$8),'[1]Dimension'!$C$8,IF(AND(I50&gt;='[1]Dimension'!$A$7,I50&lt;='[1]Dimension'!$B$7),'[1]Dimension'!$C$7,IF(AND(I50&gt;='[1]Dimension'!$A$6,I50&lt;='[1]Dimension'!$B$6),'[1]Dimension'!$C$6,'[1]Dimension'!$C$5)))))</f>
        <v>EXCELENTE</v>
      </c>
      <c r="K50" s="32"/>
      <c r="L50" s="32"/>
      <c r="M50" s="1">
        <f t="shared" si="0"/>
        <v>0</v>
      </c>
    </row>
    <row r="51" spans="1:13" ht="27">
      <c r="A51" s="9" t="s">
        <v>42</v>
      </c>
      <c r="B51" s="11"/>
      <c r="C51" s="11"/>
      <c r="D51" s="11"/>
      <c r="E51" s="11"/>
      <c r="F51" s="11"/>
      <c r="G51" s="11"/>
      <c r="H51" s="11"/>
      <c r="I51" s="35"/>
      <c r="J51" s="12"/>
      <c r="K51" s="32"/>
      <c r="L51" s="32"/>
      <c r="M51" s="1">
        <f t="shared" si="0"/>
        <v>0</v>
      </c>
    </row>
    <row r="52" spans="1:13" ht="27">
      <c r="A52" s="45" t="s">
        <v>68</v>
      </c>
      <c r="B52" s="11">
        <v>3</v>
      </c>
      <c r="C52" s="11"/>
      <c r="D52" s="11">
        <v>5</v>
      </c>
      <c r="E52" s="11"/>
      <c r="F52" s="11"/>
      <c r="G52" s="11">
        <f>IF(AND(F52="",E52="",C52="",D52=""),"",SUM(C52:F52)*B52)</f>
        <v>15</v>
      </c>
      <c r="H52" s="11">
        <f>IF(G52="","",B52*5)</f>
        <v>15</v>
      </c>
      <c r="I52" s="35">
        <f>IF(G52="","",G52/H52)</f>
        <v>1</v>
      </c>
      <c r="J52" s="12" t="str">
        <f>IF(I52="","",IF(AND(I52&gt;='[1]Dimension'!$A$9,I52&lt;='[1]Dimension'!$B$9),'[1]Dimension'!$C$9,IF(AND(I52&gt;='[1]Dimension'!$A$8,I52&lt;='[1]Dimension'!$B$8),'[1]Dimension'!$C$8,IF(AND(I52&gt;='[1]Dimension'!$A$7,I52&lt;='[1]Dimension'!$B$7),'[1]Dimension'!$C$7,IF(AND(I52&gt;='[1]Dimension'!$A$6,I52&lt;='[1]Dimension'!$B$6),'[1]Dimension'!$C$6,'[1]Dimension'!$C$5)))))</f>
        <v>EXCELENTE</v>
      </c>
      <c r="K52" s="60" t="s">
        <v>78</v>
      </c>
      <c r="L52" s="32"/>
      <c r="M52" s="1">
        <f t="shared" si="0"/>
        <v>0</v>
      </c>
    </row>
    <row r="53" spans="1:13" ht="27">
      <c r="A53" s="47" t="s">
        <v>67</v>
      </c>
      <c r="B53" s="11">
        <v>3</v>
      </c>
      <c r="C53" s="11"/>
      <c r="D53" s="11">
        <v>5</v>
      </c>
      <c r="E53" s="11"/>
      <c r="F53" s="11"/>
      <c r="G53" s="11">
        <f>IF(AND(F53="",E53="",C53="",D53=""),"",SUM(C53:F53)*B53)</f>
        <v>15</v>
      </c>
      <c r="H53" s="11">
        <f>IF(G53="","",B53*5)</f>
        <v>15</v>
      </c>
      <c r="I53" s="35">
        <f>IF(G53="","",G53/H53)</f>
        <v>1</v>
      </c>
      <c r="J53" s="12" t="str">
        <f>IF(I53="","",IF(AND(I53&gt;='[1]Dimension'!$A$9,I53&lt;='[1]Dimension'!$B$9),'[1]Dimension'!$C$9,IF(AND(I53&gt;='[1]Dimension'!$A$8,I53&lt;='[1]Dimension'!$B$8),'[1]Dimension'!$C$8,IF(AND(I53&gt;='[1]Dimension'!$A$7,I53&lt;='[1]Dimension'!$B$7),'[1]Dimension'!$C$7,IF(AND(I53&gt;='[1]Dimension'!$A$6,I53&lt;='[1]Dimension'!$B$6),'[1]Dimension'!$C$6,'[1]Dimension'!$C$5)))))</f>
        <v>EXCELENTE</v>
      </c>
      <c r="K53" s="32"/>
      <c r="L53" s="32"/>
      <c r="M53" s="1">
        <f t="shared" si="0"/>
        <v>0</v>
      </c>
    </row>
    <row r="54" spans="1:13" ht="27">
      <c r="A54" s="45" t="s">
        <v>53</v>
      </c>
      <c r="B54" s="11">
        <v>3</v>
      </c>
      <c r="C54" s="11"/>
      <c r="D54" s="11">
        <v>5</v>
      </c>
      <c r="E54" s="11"/>
      <c r="F54" s="11"/>
      <c r="G54" s="11">
        <f>IF(AND(F54="",E54="",C54="",D54=""),"",SUM(C54:F54)*B54)</f>
        <v>15</v>
      </c>
      <c r="H54" s="11">
        <f>IF(G54="","",B54*5)</f>
        <v>15</v>
      </c>
      <c r="I54" s="35">
        <f>IF(G54="","",G54/H54)</f>
        <v>1</v>
      </c>
      <c r="J54" s="12" t="str">
        <f>IF(I54="","",IF(AND(I54&gt;='[1]Dimension'!$A$9,I54&lt;='[1]Dimension'!$B$9),'[1]Dimension'!$C$9,IF(AND(I54&gt;='[1]Dimension'!$A$8,I54&lt;='[1]Dimension'!$B$8),'[1]Dimension'!$C$8,IF(AND(I54&gt;='[1]Dimension'!$A$7,I54&lt;='[1]Dimension'!$B$7),'[1]Dimension'!$C$7,IF(AND(I54&gt;='[1]Dimension'!$A$6,I54&lt;='[1]Dimension'!$B$6),'[1]Dimension'!$C$6,'[1]Dimension'!$C$5)))))</f>
        <v>EXCELENTE</v>
      </c>
      <c r="K54" s="32"/>
      <c r="L54" s="32"/>
      <c r="M54" s="1">
        <f t="shared" si="0"/>
        <v>0</v>
      </c>
    </row>
    <row r="55" spans="1:13" ht="25.5">
      <c r="A55" s="14" t="s">
        <v>17</v>
      </c>
      <c r="B55" s="14"/>
      <c r="C55" s="14"/>
      <c r="D55" s="14"/>
      <c r="E55" s="14"/>
      <c r="F55" s="14"/>
      <c r="G55" s="14">
        <f>IF(AND(G53="",G54=""),"",SUM(G52:G54))</f>
        <v>45</v>
      </c>
      <c r="H55" s="14">
        <f>SUM(H52:H54)</f>
        <v>45</v>
      </c>
      <c r="I55" s="36">
        <f>IF(G55="","",G55/H55)</f>
        <v>1</v>
      </c>
      <c r="J55" s="13" t="str">
        <f>IF(I55="","",IF(AND(I55&gt;='[1]Dimension'!$A$9,I55&lt;='[1]Dimension'!$B$9),'[1]Dimension'!$C$9,IF(AND(I55&gt;='[1]Dimension'!$A$8,I55&lt;='[1]Dimension'!$B$8),'[1]Dimension'!$C$8,IF(AND(I55&gt;='[1]Dimension'!$A$7,I55&lt;='[1]Dimension'!$B$7),'[1]Dimension'!$C$7,IF(AND(I55&gt;='[1]Dimension'!$A$6,I55&lt;='[1]Dimension'!$B$6),'[1]Dimension'!$C$6,'[1]Dimension'!$C$5)))))</f>
        <v>EXCELENTE</v>
      </c>
      <c r="K55" s="32"/>
      <c r="L55" s="32"/>
      <c r="M55" s="1">
        <f t="shared" si="0"/>
        <v>0</v>
      </c>
    </row>
    <row r="56" spans="1:13" ht="27">
      <c r="A56" s="9" t="s">
        <v>54</v>
      </c>
      <c r="B56" s="11"/>
      <c r="C56" s="11"/>
      <c r="D56" s="11"/>
      <c r="E56" s="11"/>
      <c r="F56" s="11"/>
      <c r="G56" s="11"/>
      <c r="H56" s="11"/>
      <c r="I56" s="35"/>
      <c r="J56" s="12"/>
      <c r="K56" s="32"/>
      <c r="L56" s="32"/>
      <c r="M56" s="1">
        <f t="shared" si="0"/>
        <v>0</v>
      </c>
    </row>
    <row r="57" spans="1:13" ht="54">
      <c r="A57" s="45" t="s">
        <v>74</v>
      </c>
      <c r="B57" s="11">
        <v>3</v>
      </c>
      <c r="C57" s="11"/>
      <c r="D57" s="11">
        <v>5</v>
      </c>
      <c r="E57" s="11"/>
      <c r="F57" s="11"/>
      <c r="G57" s="11">
        <f>IF(AND(F57="",E57="",C57="",D57=""),"",SUM(C57:F57)*B57)</f>
        <v>15</v>
      </c>
      <c r="H57" s="11">
        <f>IF(G57="","",B57*5)</f>
        <v>15</v>
      </c>
      <c r="I57" s="35">
        <f>IF(G57="","",G57/H57)</f>
        <v>1</v>
      </c>
      <c r="J57" s="12" t="str">
        <f>IF(I57="","",IF(AND(I57&gt;='[1]Dimension'!$A$9,I57&lt;='[1]Dimension'!$B$9),'[1]Dimension'!$C$9,IF(AND(I57&gt;='[1]Dimension'!$A$8,I57&lt;='[1]Dimension'!$B$8),'[1]Dimension'!$C$8,IF(AND(I57&gt;='[1]Dimension'!$A$7,I57&lt;='[1]Dimension'!$B$7),'[1]Dimension'!$C$7,IF(AND(I57&gt;='[1]Dimension'!$A$6,I57&lt;='[1]Dimension'!$B$6),'[1]Dimension'!$C$6,'[1]Dimension'!$C$5)))))</f>
        <v>EXCELENTE</v>
      </c>
      <c r="K57" s="32"/>
      <c r="L57" s="58" t="s">
        <v>71</v>
      </c>
      <c r="M57" s="1">
        <f t="shared" si="0"/>
        <v>0</v>
      </c>
    </row>
    <row r="58" spans="1:13" ht="108">
      <c r="A58" s="45" t="s">
        <v>62</v>
      </c>
      <c r="B58" s="11">
        <v>3</v>
      </c>
      <c r="C58" s="11"/>
      <c r="D58" s="59">
        <v>5</v>
      </c>
      <c r="E58" s="59"/>
      <c r="F58" s="59"/>
      <c r="G58" s="11">
        <f>IF(AND(F58="",E58="",C58="",D58=""),"",SUM(C58:F58)*B58)</f>
        <v>15</v>
      </c>
      <c r="H58" s="11">
        <f>IF(G58="","",B58*5)</f>
        <v>15</v>
      </c>
      <c r="I58" s="35">
        <f>IF(G58="","",G58/H58)</f>
        <v>1</v>
      </c>
      <c r="J58" s="12" t="str">
        <f>IF(I58="","",IF(AND(I58&gt;='[1]Dimension'!$A$9,I58&lt;='[1]Dimension'!$B$9),'[1]Dimension'!$C$9,IF(AND(I58&gt;='[1]Dimension'!$A$8,I58&lt;='[1]Dimension'!$B$8),'[1]Dimension'!$C$8,IF(AND(I58&gt;='[1]Dimension'!$A$7,I58&lt;='[1]Dimension'!$B$7),'[1]Dimension'!$C$7,IF(AND(I58&gt;='[1]Dimension'!$A$6,I58&lt;='[1]Dimension'!$B$6),'[1]Dimension'!$C$6,'[1]Dimension'!$C$5)))))</f>
        <v>EXCELENTE</v>
      </c>
      <c r="K58" s="60">
        <v>7</v>
      </c>
      <c r="L58" s="32"/>
      <c r="M58" s="1">
        <f t="shared" si="0"/>
        <v>0</v>
      </c>
    </row>
    <row r="59" spans="1:13" ht="25.5">
      <c r="A59" s="14" t="s">
        <v>17</v>
      </c>
      <c r="B59" s="14"/>
      <c r="C59" s="14"/>
      <c r="D59" s="14"/>
      <c r="E59" s="14"/>
      <c r="F59" s="14"/>
      <c r="G59" s="14">
        <f>IF(AND(G57="",G58=""),"",SUM(G57:G58))</f>
        <v>30</v>
      </c>
      <c r="H59" s="14">
        <f>SUM(H57:H58)</f>
        <v>30</v>
      </c>
      <c r="I59" s="36">
        <f>IF(G59="","",G59/H59)</f>
        <v>1</v>
      </c>
      <c r="J59" s="13" t="str">
        <f>IF(I59="","",IF(AND(I59&gt;='[1]Dimension'!$A$9,I59&lt;='[1]Dimension'!$B$9),'[1]Dimension'!$C$9,IF(AND(I59&gt;='[1]Dimension'!$A$8,I59&lt;='[1]Dimension'!$B$8),'[1]Dimension'!$C$8,IF(AND(I59&gt;='[1]Dimension'!$A$7,I59&lt;='[1]Dimension'!$B$7),'[1]Dimension'!$C$7,IF(AND(I59&gt;='[1]Dimension'!$A$6,I59&lt;='[1]Dimension'!$B$6),'[1]Dimension'!$C$6,'[1]Dimension'!$C$5)))))</f>
        <v>EXCELENTE</v>
      </c>
      <c r="K59" s="32"/>
      <c r="L59" s="32"/>
      <c r="M59" s="1">
        <f t="shared" si="0"/>
        <v>0</v>
      </c>
    </row>
    <row r="60" spans="1:13" ht="30.75">
      <c r="A60" s="15" t="s">
        <v>18</v>
      </c>
      <c r="B60" s="37"/>
      <c r="C60" s="37"/>
      <c r="D60" s="37"/>
      <c r="E60" s="37"/>
      <c r="F60" s="37"/>
      <c r="G60" s="37">
        <f>IF(G59="","",G59+G30+G25+G18+G50+G44+G38+G55)</f>
        <v>390</v>
      </c>
      <c r="H60" s="37">
        <f>H59+H30+H25+H18+H50+H44+H38+H55</f>
        <v>390</v>
      </c>
      <c r="I60" s="38">
        <f>IF(G60="","",G60/H60)</f>
        <v>1</v>
      </c>
      <c r="J60" s="39" t="str">
        <f>IF(I60="","",IF(AND(I60&gt;='[1]Dimension'!$A$9,I60&lt;='[1]Dimension'!$B$9),'[1]Dimension'!$C$9,IF(AND(I60&gt;='[1]Dimension'!$A$8,I60&lt;='[1]Dimension'!$B$8),'[1]Dimension'!$C$8,IF(AND(I60&gt;='[1]Dimension'!$A$7,I60&lt;='[1]Dimension'!$B$7),'[1]Dimension'!$C$7,IF(AND(I60&gt;='[1]Dimension'!$A$6,I60&lt;='[1]Dimension'!$B$6),'[1]Dimension'!$C$6,'[1]Dimension'!$C$5)))))</f>
        <v>EXCELENTE</v>
      </c>
      <c r="K60" s="32"/>
      <c r="L60" s="32"/>
      <c r="M60" s="1">
        <f t="shared" si="0"/>
        <v>0</v>
      </c>
    </row>
    <row r="61" spans="1:11" ht="12" customHeight="1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</row>
    <row r="62" spans="1:10" ht="24" customHeight="1">
      <c r="A62" s="16"/>
      <c r="B62" s="17"/>
      <c r="C62" s="16"/>
      <c r="D62" s="76" t="s">
        <v>19</v>
      </c>
      <c r="E62" s="76"/>
      <c r="F62" s="76"/>
      <c r="H62" s="76" t="s">
        <v>30</v>
      </c>
      <c r="I62" s="76"/>
      <c r="J62" s="18"/>
    </row>
    <row r="63" spans="1:10" ht="24" customHeight="1">
      <c r="A63" s="16"/>
      <c r="B63" s="17"/>
      <c r="C63" s="16"/>
      <c r="D63" s="19">
        <v>0.9</v>
      </c>
      <c r="E63" s="19">
        <v>1</v>
      </c>
      <c r="F63" s="20" t="s">
        <v>20</v>
      </c>
      <c r="H63" s="41">
        <v>1</v>
      </c>
      <c r="I63" s="20" t="s">
        <v>29</v>
      </c>
      <c r="J63" s="21"/>
    </row>
    <row r="64" spans="1:10" ht="24" customHeight="1">
      <c r="A64" s="16"/>
      <c r="B64" s="17"/>
      <c r="C64" s="16"/>
      <c r="D64" s="19">
        <v>0.8</v>
      </c>
      <c r="E64" s="19">
        <v>0.89</v>
      </c>
      <c r="F64" s="20" t="s">
        <v>21</v>
      </c>
      <c r="H64" s="41">
        <v>2</v>
      </c>
      <c r="I64" s="20" t="s">
        <v>31</v>
      </c>
      <c r="J64" s="21"/>
    </row>
    <row r="65" spans="1:10" ht="24" customHeight="1">
      <c r="A65" s="16"/>
      <c r="B65" s="17"/>
      <c r="C65" s="16"/>
      <c r="D65" s="19">
        <v>0.6</v>
      </c>
      <c r="E65" s="19">
        <v>0.79</v>
      </c>
      <c r="F65" s="20" t="s">
        <v>22</v>
      </c>
      <c r="H65" s="41">
        <v>3</v>
      </c>
      <c r="I65" s="20" t="s">
        <v>32</v>
      </c>
      <c r="J65" s="21"/>
    </row>
    <row r="66" spans="1:10" ht="24" customHeight="1">
      <c r="A66" s="16"/>
      <c r="B66" s="17"/>
      <c r="C66" s="16"/>
      <c r="D66" s="19">
        <v>0.4</v>
      </c>
      <c r="E66" s="19">
        <v>0.5999</v>
      </c>
      <c r="F66" s="20" t="s">
        <v>23</v>
      </c>
      <c r="H66" s="41">
        <v>4</v>
      </c>
      <c r="I66" s="20" t="s">
        <v>33</v>
      </c>
      <c r="J66" s="21"/>
    </row>
    <row r="67" spans="1:10" ht="19.5">
      <c r="A67" s="22"/>
      <c r="D67" s="19">
        <v>0</v>
      </c>
      <c r="E67" s="19">
        <v>0.3999</v>
      </c>
      <c r="F67" s="20" t="s">
        <v>24</v>
      </c>
      <c r="H67" s="41">
        <v>5</v>
      </c>
      <c r="I67" s="20" t="s">
        <v>34</v>
      </c>
      <c r="J67" s="21"/>
    </row>
    <row r="68" spans="1:10" ht="19.5">
      <c r="A68" s="24"/>
      <c r="G68" s="25"/>
      <c r="H68" s="41">
        <v>6</v>
      </c>
      <c r="I68" s="20" t="s">
        <v>35</v>
      </c>
      <c r="J68"/>
    </row>
    <row r="69" spans="1:9" ht="19.5">
      <c r="A69" s="24"/>
      <c r="H69" s="41">
        <v>7</v>
      </c>
      <c r="I69" s="20" t="s">
        <v>36</v>
      </c>
    </row>
    <row r="70" spans="1:9" ht="19.5">
      <c r="A70" s="24"/>
      <c r="H70" s="41">
        <v>8</v>
      </c>
      <c r="I70" s="20" t="s">
        <v>37</v>
      </c>
    </row>
    <row r="71" spans="1:10" ht="27">
      <c r="A71" s="26"/>
      <c r="B71" s="27"/>
      <c r="C71" s="27"/>
      <c r="D71" s="27"/>
      <c r="E71" s="27"/>
      <c r="F71" s="27"/>
      <c r="H71" s="41">
        <v>9</v>
      </c>
      <c r="I71" s="20" t="s">
        <v>38</v>
      </c>
      <c r="J71" s="27"/>
    </row>
    <row r="72" spans="2:11" ht="19.5">
      <c r="B72" s="24"/>
      <c r="C72" s="24"/>
      <c r="D72" s="24"/>
      <c r="E72" s="24"/>
      <c r="F72" s="24"/>
      <c r="G72" s="24"/>
      <c r="H72" s="41">
        <v>10</v>
      </c>
      <c r="I72" s="20" t="s">
        <v>75</v>
      </c>
      <c r="J72" s="24"/>
      <c r="K72" s="24"/>
    </row>
    <row r="73" spans="2:11" ht="19.5">
      <c r="B73" s="24"/>
      <c r="C73" s="24"/>
      <c r="D73" s="24"/>
      <c r="E73" s="24"/>
      <c r="F73" s="24"/>
      <c r="G73" s="24"/>
      <c r="H73" s="41">
        <v>11</v>
      </c>
      <c r="I73" s="20" t="s">
        <v>76</v>
      </c>
      <c r="J73" s="24"/>
      <c r="K73" s="24"/>
    </row>
    <row r="74" spans="1:10" ht="27">
      <c r="A74" s="26"/>
      <c r="B74" s="27"/>
      <c r="C74" s="27"/>
      <c r="D74" s="27"/>
      <c r="E74" s="27"/>
      <c r="F74" s="27"/>
      <c r="H74" s="41">
        <v>12</v>
      </c>
      <c r="I74" s="20" t="s">
        <v>39</v>
      </c>
      <c r="J74" s="27"/>
    </row>
    <row r="75" spans="8:9" ht="15.75" customHeight="1">
      <c r="H75" s="41">
        <v>13</v>
      </c>
      <c r="I75" s="42" t="s">
        <v>41</v>
      </c>
    </row>
    <row r="76" spans="1:12" ht="33.75" customHeight="1">
      <c r="A76" s="77" t="s">
        <v>72</v>
      </c>
      <c r="B76" s="78" t="s">
        <v>80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2" ht="15.75" customHeight="1">
      <c r="A77" s="7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3" ht="53.25" customHeight="1">
      <c r="A78" s="73" t="s">
        <v>63</v>
      </c>
      <c r="B78" s="74" t="s">
        <v>77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7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ht="26.25" customHeight="1">
      <c r="A80" s="61" t="s">
        <v>83</v>
      </c>
    </row>
    <row r="85" ht="24" customHeight="1"/>
    <row r="89" ht="18.75" customHeight="1"/>
    <row r="90" ht="18.75" customHeight="1"/>
    <row r="91" ht="18.75" customHeight="1"/>
    <row r="92" ht="33.75" customHeight="1"/>
    <row r="93" ht="24" customHeight="1"/>
    <row r="97" spans="1:13" ht="18" customHeight="1">
      <c r="A97" s="28"/>
      <c r="B97" s="17"/>
      <c r="C97" s="16"/>
      <c r="D97" s="16"/>
      <c r="E97" s="16"/>
      <c r="F97" s="28"/>
      <c r="G97" s="28"/>
      <c r="H97" s="28"/>
      <c r="I97" s="16"/>
      <c r="J97" s="16"/>
      <c r="K97" s="16"/>
      <c r="L97" s="16"/>
      <c r="M97" s="16"/>
    </row>
  </sheetData>
  <sheetProtection/>
  <mergeCells count="20">
    <mergeCell ref="A78:A79"/>
    <mergeCell ref="B78:M79"/>
    <mergeCell ref="H62:I62"/>
    <mergeCell ref="D62:F62"/>
    <mergeCell ref="A76:A77"/>
    <mergeCell ref="B76:L76"/>
    <mergeCell ref="G10:H10"/>
    <mergeCell ref="G12:H12"/>
    <mergeCell ref="A39:A40"/>
    <mergeCell ref="A6:L6"/>
    <mergeCell ref="I10:J10"/>
    <mergeCell ref="A7:L7"/>
    <mergeCell ref="A8:L8"/>
    <mergeCell ref="A9:L9"/>
    <mergeCell ref="A45:A46"/>
    <mergeCell ref="C11:F11"/>
    <mergeCell ref="G11:J11"/>
    <mergeCell ref="A26:A27"/>
    <mergeCell ref="A31:A32"/>
    <mergeCell ref="K12:K13"/>
  </mergeCells>
  <conditionalFormatting sqref="A15:A17 A20:A24 A28:A29 A33:A37 A41:A43 A47:A49 A52:A54 A57:A58">
    <cfRule type="expression" priority="11" dxfId="13" stopIfTrue="1">
      <formula>M15</formula>
    </cfRule>
  </conditionalFormatting>
  <conditionalFormatting sqref="A34:A37">
    <cfRule type="expression" priority="7" dxfId="0" stopIfTrue="1">
      <formula>K33</formula>
    </cfRule>
  </conditionalFormatting>
  <conditionalFormatting sqref="A49">
    <cfRule type="expression" priority="4" dxfId="0" stopIfTrue="1">
      <formula>K47</formula>
    </cfRule>
  </conditionalFormatting>
  <conditionalFormatting sqref="B72 L15:L60 B76">
    <cfRule type="expression" priority="1" dxfId="9" stopIfTrue="1">
      <formula>C15</formula>
    </cfRule>
  </conditionalFormatting>
  <conditionalFormatting sqref="J56:J58 J51:J54 J45:J49 J39:J43 J33:J37 J28:J29 J20:J24 J15:J17">
    <cfRule type="cellIs" priority="13" dxfId="6" operator="equal" stopIfTrue="1">
      <formula>"Regular"</formula>
    </cfRule>
    <cfRule type="cellIs" priority="14" dxfId="6" operator="equal" stopIfTrue="1">
      <formula>"Malo"</formula>
    </cfRule>
    <cfRule type="cellIs" priority="15" dxfId="6" operator="equal" stopIfTrue="1">
      <formula>"Bueno"</formula>
    </cfRule>
  </conditionalFormatting>
  <conditionalFormatting sqref="A35:A37 A22:A24">
    <cfRule type="expression" priority="9" dxfId="0" stopIfTrue="1">
      <formula>#REF!</formula>
    </cfRule>
  </conditionalFormatting>
  <conditionalFormatting sqref="A28:A29 A47:A48">
    <cfRule type="expression" priority="8" dxfId="0" stopIfTrue="1">
      <formula>#REF!</formula>
    </cfRule>
  </conditionalFormatting>
  <conditionalFormatting sqref="A33">
    <cfRule type="expression" priority="32" dxfId="0" stopIfTrue="1">
      <formula>#REF!</formula>
    </cfRule>
  </conditionalFormatting>
  <conditionalFormatting sqref="A41:A43 A52:A54">
    <cfRule type="expression" priority="5" dxfId="0" stopIfTrue="1">
      <formula>#REF!</formula>
    </cfRule>
  </conditionalFormatting>
  <conditionalFormatting sqref="A57:A58 A52:A54">
    <cfRule type="expression" priority="3" dxfId="0" stopIfTrue="1">
      <formula>#REF!</formula>
    </cfRule>
  </conditionalFormatting>
  <conditionalFormatting sqref="A57:A58">
    <cfRule type="expression" priority="34" dxfId="0" stopIfTrue="1">
      <formula>#REF!</formula>
    </cfRule>
  </conditionalFormatting>
  <printOptions horizontalCentered="1"/>
  <pageMargins left="0.2755905511811024" right="0.4724409448818898" top="0.35433070866141736" bottom="0.2755905511811024" header="0" footer="0.3937007874015748"/>
  <pageSetup fitToHeight="2" horizontalDpi="300" verticalDpi="300" orientation="landscape" paperSize="9" scale="26" r:id="rId2"/>
  <headerFooter alignWithMargins="0">
    <oddHeader>&amp;R&amp;"Arial,Negrita Cursiva"
&amp;11&amp;P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Raul</dc:creator>
  <cp:keywords/>
  <dc:description/>
  <cp:lastModifiedBy>Raul G</cp:lastModifiedBy>
  <cp:lastPrinted>2010-09-26T23:15:45Z</cp:lastPrinted>
  <dcterms:created xsi:type="dcterms:W3CDTF">2008-04-13T17:39:26Z</dcterms:created>
  <dcterms:modified xsi:type="dcterms:W3CDTF">2010-09-26T23:16:04Z</dcterms:modified>
  <cp:category/>
  <cp:version/>
  <cp:contentType/>
  <cp:contentStatus/>
</cp:coreProperties>
</file>