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'Hoja1'!$A$1:$L$19</definedName>
  </definedNames>
  <calcPr fullCalcOnLoad="1"/>
</workbook>
</file>

<file path=xl/sharedStrings.xml><?xml version="1.0" encoding="utf-8"?>
<sst xmlns="http://schemas.openxmlformats.org/spreadsheetml/2006/main" count="246" uniqueCount="146">
  <si>
    <t>EMPRESA ELECTRICA MILAGRO C.A.</t>
  </si>
  <si>
    <t>REPORTE DE FALLAS</t>
  </si>
  <si>
    <t>FECHA</t>
  </si>
  <si>
    <t>AÑO MES DIA</t>
  </si>
  <si>
    <t>TIEMPO DE DESCONEXION</t>
  </si>
  <si>
    <t>HORA (ENT)</t>
  </si>
  <si>
    <t>SUBESTACION</t>
  </si>
  <si>
    <t>ALIMENTADOR</t>
  </si>
  <si>
    <t>IDENTIFICACION</t>
  </si>
  <si>
    <t>(MW)</t>
  </si>
  <si>
    <t>%</t>
  </si>
  <si>
    <t>CAUSAS</t>
  </si>
  <si>
    <t>OBSERVACIONES</t>
  </si>
  <si>
    <t>TOTAL MINU.</t>
  </si>
  <si>
    <t>HORA (SAL)</t>
  </si>
  <si>
    <t>CARGA DESCON.</t>
  </si>
  <si>
    <t>IF</t>
  </si>
  <si>
    <t>LINEA ARRANCADA</t>
  </si>
  <si>
    <t>08H40</t>
  </si>
  <si>
    <t>08H55</t>
  </si>
  <si>
    <t>MILAGRO SUR</t>
  </si>
  <si>
    <t>ALIM. # 2</t>
  </si>
  <si>
    <t>11H22</t>
  </si>
  <si>
    <t>YAGUACHI</t>
  </si>
  <si>
    <t>IP</t>
  </si>
  <si>
    <t>15H20</t>
  </si>
  <si>
    <t>18H52</t>
  </si>
  <si>
    <t>20H18</t>
  </si>
  <si>
    <t>B - 9</t>
  </si>
  <si>
    <t>19H45</t>
  </si>
  <si>
    <t>21H31</t>
  </si>
  <si>
    <t>LINEA ARRANACADA</t>
  </si>
  <si>
    <t>06H20</t>
  </si>
  <si>
    <t>04H48</t>
  </si>
  <si>
    <t>05H06</t>
  </si>
  <si>
    <t>S.N.I.</t>
  </si>
  <si>
    <t>MILAGRO II ( 69 KV )</t>
  </si>
  <si>
    <t>FALLA POR LLUVIA</t>
  </si>
  <si>
    <t>07H51</t>
  </si>
  <si>
    <t>08H42</t>
  </si>
  <si>
    <t>MILAGRO I ( 69 KV )</t>
  </si>
  <si>
    <t>PARARRAYO EN MAL ESTADO</t>
  </si>
  <si>
    <t>14H28</t>
  </si>
  <si>
    <t>14H52</t>
  </si>
  <si>
    <t>CENTRAL DIESEL</t>
  </si>
  <si>
    <t>ALIM. NARANJITO</t>
  </si>
  <si>
    <t>09H38</t>
  </si>
  <si>
    <t>09H45</t>
  </si>
  <si>
    <t>B - 6</t>
  </si>
  <si>
    <t>REPARAR PUENTE VOLADO</t>
  </si>
  <si>
    <t>CAMBIO DE CAJA EN MAL ESTADO</t>
  </si>
  <si>
    <t>PUNTO CALIENTE</t>
  </si>
  <si>
    <t>EN HOSPITAL DEL IESS MANIOBRAS</t>
  </si>
  <si>
    <t>07H20</t>
  </si>
  <si>
    <t>09H18</t>
  </si>
  <si>
    <t>S. N. I.</t>
  </si>
  <si>
    <t>MILAGRO I (69KV)</t>
  </si>
  <si>
    <t>(*) DESBROCE</t>
  </si>
  <si>
    <t>12H00</t>
  </si>
  <si>
    <t>13H17</t>
  </si>
  <si>
    <t>POR DESCARGAS ATMOSFERICAS</t>
  </si>
  <si>
    <t>13H15</t>
  </si>
  <si>
    <t>14H09</t>
  </si>
  <si>
    <t>B - 2 (69KV)</t>
  </si>
  <si>
    <t>POR FALLA EN S/E MONTERO</t>
  </si>
  <si>
    <t>22H50</t>
  </si>
  <si>
    <t>23H34</t>
  </si>
  <si>
    <t>ALIM. A NARANJITO</t>
  </si>
  <si>
    <t>LINEAS ARRANCADAS</t>
  </si>
  <si>
    <t>08H17</t>
  </si>
  <si>
    <t>08H37</t>
  </si>
  <si>
    <t>FALLA EN EL S.N.I</t>
  </si>
  <si>
    <t>06H40</t>
  </si>
  <si>
    <t>SALIDA # 2</t>
  </si>
  <si>
    <t>COMETA EN LA LINEA</t>
  </si>
  <si>
    <t>15H37</t>
  </si>
  <si>
    <t>FALLA POR FUERTES VENTARRONES</t>
  </si>
  <si>
    <t>15H30</t>
  </si>
  <si>
    <t>16H07</t>
  </si>
  <si>
    <t>FALLA POR COMETAS</t>
  </si>
  <si>
    <t>20H05</t>
  </si>
  <si>
    <t>MANTENIMIENTO</t>
  </si>
  <si>
    <t>10H24</t>
  </si>
  <si>
    <t>11H10</t>
  </si>
  <si>
    <t>CAMBIO DE CAJAS PORTAFUSIBLES</t>
  </si>
  <si>
    <t>00H30</t>
  </si>
  <si>
    <t>00H40</t>
  </si>
  <si>
    <t>B - 2</t>
  </si>
  <si>
    <t>FALLA EN TRAMO MONTERO NARANJAL</t>
  </si>
  <si>
    <t>10H10</t>
  </si>
  <si>
    <t>10H15</t>
  </si>
  <si>
    <t>FALLA MONTERO - NARANJAL ( 69 KV )</t>
  </si>
  <si>
    <t>19H05</t>
  </si>
  <si>
    <t>19H35</t>
  </si>
  <si>
    <t xml:space="preserve">LINEA ARRANCADA </t>
  </si>
  <si>
    <t>19H37</t>
  </si>
  <si>
    <t>20H00</t>
  </si>
  <si>
    <t>B - 8</t>
  </si>
  <si>
    <t>07H00</t>
  </si>
  <si>
    <t>09H15</t>
  </si>
  <si>
    <t xml:space="preserve">( * ) DESBROCE </t>
  </si>
  <si>
    <t>09H40</t>
  </si>
  <si>
    <t>12H38</t>
  </si>
  <si>
    <t>CAMBIO DE POSTE</t>
  </si>
  <si>
    <t>01H00</t>
  </si>
  <si>
    <t>12H08</t>
  </si>
  <si>
    <t>PUENTE VOLADO</t>
  </si>
  <si>
    <t>00H20</t>
  </si>
  <si>
    <t>02H03</t>
  </si>
  <si>
    <t>MILAGRO I, II, III ( 69 KV )</t>
  </si>
  <si>
    <t>EF</t>
  </si>
  <si>
    <t>FALLA EN EL S.N.I.</t>
  </si>
  <si>
    <t>09H05</t>
  </si>
  <si>
    <t>09H10</t>
  </si>
  <si>
    <t>11H40</t>
  </si>
  <si>
    <t>REPARAR LINEA ARRANCADA</t>
  </si>
  <si>
    <t>08H24</t>
  </si>
  <si>
    <t>09H08</t>
  </si>
  <si>
    <t>FALLA EN AISLADORES</t>
  </si>
  <si>
    <t>No. De</t>
  </si>
  <si>
    <t>Consumidores</t>
  </si>
  <si>
    <t>Afectados</t>
  </si>
  <si>
    <t>FALLA</t>
  </si>
  <si>
    <t>CAMBIO DE AISLADORES</t>
  </si>
  <si>
    <t>INTERCALAR POSTE</t>
  </si>
  <si>
    <t>EP</t>
  </si>
  <si>
    <t>MANTENIMIENTO EN PATIOS S.N.I.</t>
  </si>
  <si>
    <t>B - 6,  B - 8,  B - 9</t>
  </si>
  <si>
    <t>GALLINAZO EN LA LINEA</t>
  </si>
  <si>
    <t>12H35</t>
  </si>
  <si>
    <t>16H00</t>
  </si>
  <si>
    <t>10H12</t>
  </si>
  <si>
    <t>08H35</t>
  </si>
  <si>
    <t>11H05</t>
  </si>
  <si>
    <t>08H00</t>
  </si>
  <si>
    <t>11H52</t>
  </si>
  <si>
    <t>12H05</t>
  </si>
  <si>
    <t>RAMA SOBRE LA LINEA</t>
  </si>
  <si>
    <t>B - 2 ( 69 KV )</t>
  </si>
  <si>
    <t>( * ) MANTENIMIENTO S/E. MONTERO</t>
  </si>
  <si>
    <t>SALIDA · 2</t>
  </si>
  <si>
    <t>00H55</t>
  </si>
  <si>
    <t>07H55</t>
  </si>
  <si>
    <t>06H22</t>
  </si>
  <si>
    <t>07H45</t>
  </si>
  <si>
    <t>FALLAS   2 0 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</si>
</sst>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7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7"/>
  <sheetViews>
    <sheetView tabSelected="1" workbookViewId="0" topLeftCell="A1">
      <selection activeCell="L3" sqref="L3"/>
    </sheetView>
  </sheetViews>
  <sheetFormatPr defaultColWidth="11.421875" defaultRowHeight="12.75"/>
  <cols>
    <col min="1" max="1" width="5.00390625" style="0" customWidth="1"/>
    <col min="2" max="2" width="4.28125" style="0" customWidth="1"/>
    <col min="3" max="3" width="4.140625" style="0" customWidth="1"/>
    <col min="4" max="5" width="11.00390625" style="0" customWidth="1"/>
    <col min="6" max="6" width="12.421875" style="0" customWidth="1"/>
    <col min="7" max="7" width="18.00390625" style="0" customWidth="1"/>
    <col min="8" max="8" width="30.28125" style="0" customWidth="1"/>
    <col min="9" max="9" width="8.140625" style="0" customWidth="1"/>
    <col min="10" max="10" width="7.28125" style="0" customWidth="1"/>
    <col min="11" max="11" width="9.28125" style="0" customWidth="1"/>
    <col min="12" max="12" width="35.00390625" style="0" customWidth="1"/>
  </cols>
  <sheetData>
    <row r="3" spans="1:12" ht="18">
      <c r="A3" s="4"/>
      <c r="B3" s="4"/>
      <c r="C3" s="4"/>
      <c r="D3" s="5" t="s">
        <v>0</v>
      </c>
      <c r="E3" s="5"/>
      <c r="F3" s="5"/>
      <c r="G3" s="5"/>
      <c r="H3" s="4"/>
      <c r="I3" s="4"/>
      <c r="J3" s="4"/>
      <c r="K3" s="4"/>
      <c r="L3" s="4"/>
    </row>
    <row r="5" spans="1:10" ht="15.75">
      <c r="A5" s="1" t="s">
        <v>1</v>
      </c>
      <c r="B5" s="1"/>
      <c r="C5" s="1"/>
      <c r="D5" s="1"/>
      <c r="I5" s="1" t="s">
        <v>145</v>
      </c>
      <c r="J5" s="1"/>
    </row>
    <row r="6" ht="13.5" thickBot="1">
      <c r="J6" s="23"/>
    </row>
    <row r="7" spans="1:12" ht="13.5" thickBot="1">
      <c r="A7" s="6"/>
      <c r="B7" s="7" t="s">
        <v>2</v>
      </c>
      <c r="C7" s="8"/>
      <c r="D7" s="31" t="s">
        <v>4</v>
      </c>
      <c r="E7" s="32"/>
      <c r="F7" s="33"/>
      <c r="G7" s="16"/>
      <c r="H7" s="17" t="s">
        <v>7</v>
      </c>
      <c r="I7" s="28" t="s">
        <v>15</v>
      </c>
      <c r="J7" s="29"/>
      <c r="K7" s="30"/>
      <c r="L7" s="17" t="s">
        <v>12</v>
      </c>
    </row>
    <row r="8" spans="1:12" ht="13.5" thickBot="1">
      <c r="A8" s="10" t="s">
        <v>3</v>
      </c>
      <c r="B8" s="11"/>
      <c r="C8" s="12"/>
      <c r="D8" s="13" t="s">
        <v>14</v>
      </c>
      <c r="E8" s="14" t="s">
        <v>5</v>
      </c>
      <c r="F8" s="15" t="s">
        <v>13</v>
      </c>
      <c r="G8" s="18" t="s">
        <v>6</v>
      </c>
      <c r="H8" s="18" t="s">
        <v>8</v>
      </c>
      <c r="I8" s="22" t="s">
        <v>9</v>
      </c>
      <c r="J8" s="22" t="s">
        <v>10</v>
      </c>
      <c r="K8" s="24" t="s">
        <v>11</v>
      </c>
      <c r="L8" s="19"/>
    </row>
    <row r="9" spans="1:12" ht="12.75">
      <c r="A9" s="2">
        <v>2002</v>
      </c>
      <c r="B9" s="2">
        <v>1</v>
      </c>
      <c r="C9" s="2">
        <v>11</v>
      </c>
      <c r="D9" s="2" t="s">
        <v>18</v>
      </c>
      <c r="E9" s="2" t="s">
        <v>19</v>
      </c>
      <c r="F9" s="2">
        <v>15</v>
      </c>
      <c r="G9" s="3" t="s">
        <v>20</v>
      </c>
      <c r="H9" s="3" t="s">
        <v>21</v>
      </c>
      <c r="I9" s="2">
        <v>3</v>
      </c>
      <c r="J9" s="9">
        <f>I9*100/29.1</f>
        <v>10.309278350515463</v>
      </c>
      <c r="K9" s="2" t="s">
        <v>16</v>
      </c>
      <c r="L9" s="3" t="s">
        <v>50</v>
      </c>
    </row>
    <row r="10" spans="1:12" ht="12.75">
      <c r="A10" s="2">
        <v>2002</v>
      </c>
      <c r="B10" s="2">
        <v>1</v>
      </c>
      <c r="C10" s="2">
        <v>11</v>
      </c>
      <c r="D10" s="2" t="s">
        <v>18</v>
      </c>
      <c r="E10" s="2" t="s">
        <v>22</v>
      </c>
      <c r="F10" s="2">
        <v>162</v>
      </c>
      <c r="G10" s="3" t="s">
        <v>20</v>
      </c>
      <c r="H10" s="3" t="s">
        <v>23</v>
      </c>
      <c r="I10" s="2">
        <v>1.5</v>
      </c>
      <c r="J10" s="9">
        <f>I10*100/29.1</f>
        <v>5.154639175257731</v>
      </c>
      <c r="K10" s="2" t="s">
        <v>16</v>
      </c>
      <c r="L10" s="3" t="s">
        <v>51</v>
      </c>
    </row>
    <row r="11" spans="1:12" ht="12.75">
      <c r="A11" s="2">
        <v>2002</v>
      </c>
      <c r="B11" s="2">
        <v>1</v>
      </c>
      <c r="C11" s="2">
        <v>15</v>
      </c>
      <c r="D11" s="2" t="s">
        <v>26</v>
      </c>
      <c r="E11" s="2" t="s">
        <v>27</v>
      </c>
      <c r="F11" s="2">
        <v>86</v>
      </c>
      <c r="G11" s="3" t="s">
        <v>20</v>
      </c>
      <c r="H11" s="3" t="s">
        <v>28</v>
      </c>
      <c r="I11" s="2">
        <v>4.3</v>
      </c>
      <c r="J11" s="9">
        <f>I11*100/48.2</f>
        <v>8.921161825726141</v>
      </c>
      <c r="K11" s="2" t="s">
        <v>16</v>
      </c>
      <c r="L11" s="3" t="s">
        <v>17</v>
      </c>
    </row>
    <row r="12" spans="1:12" ht="12.75">
      <c r="A12" s="2">
        <v>2002</v>
      </c>
      <c r="B12" s="2">
        <v>1</v>
      </c>
      <c r="C12" s="2">
        <v>15</v>
      </c>
      <c r="D12" s="2" t="s">
        <v>29</v>
      </c>
      <c r="E12" s="2" t="s">
        <v>30</v>
      </c>
      <c r="F12" s="2">
        <v>106</v>
      </c>
      <c r="G12" s="3" t="s">
        <v>20</v>
      </c>
      <c r="H12" s="3" t="s">
        <v>21</v>
      </c>
      <c r="I12" s="2">
        <v>3</v>
      </c>
      <c r="J12" s="9">
        <f>I12*100/51.4</f>
        <v>5.836575875486382</v>
      </c>
      <c r="K12" s="2" t="s">
        <v>16</v>
      </c>
      <c r="L12" s="3" t="s">
        <v>31</v>
      </c>
    </row>
    <row r="13" spans="1:12" ht="12.75">
      <c r="A13" s="2">
        <v>2002</v>
      </c>
      <c r="B13" s="2">
        <v>1</v>
      </c>
      <c r="C13" s="2">
        <v>16</v>
      </c>
      <c r="D13" s="2" t="s">
        <v>33</v>
      </c>
      <c r="E13" s="2" t="s">
        <v>34</v>
      </c>
      <c r="F13" s="2">
        <v>18</v>
      </c>
      <c r="G13" s="3" t="s">
        <v>35</v>
      </c>
      <c r="H13" s="3" t="s">
        <v>36</v>
      </c>
      <c r="I13" s="2">
        <v>10.9</v>
      </c>
      <c r="J13" s="9">
        <f>I13*100/31.9</f>
        <v>34.1692789968652</v>
      </c>
      <c r="K13" s="2" t="s">
        <v>16</v>
      </c>
      <c r="L13" s="3" t="s">
        <v>37</v>
      </c>
    </row>
    <row r="14" spans="1:12" ht="12.75">
      <c r="A14" s="2">
        <v>2002</v>
      </c>
      <c r="B14" s="2">
        <v>1</v>
      </c>
      <c r="C14" s="20">
        <v>16</v>
      </c>
      <c r="D14" s="20" t="s">
        <v>38</v>
      </c>
      <c r="E14" s="20" t="s">
        <v>39</v>
      </c>
      <c r="F14" s="20">
        <v>51</v>
      </c>
      <c r="G14" s="21" t="s">
        <v>35</v>
      </c>
      <c r="H14" s="21" t="s">
        <v>40</v>
      </c>
      <c r="I14" s="20">
        <v>7</v>
      </c>
      <c r="J14" s="9">
        <f>I14*100/29.1</f>
        <v>24.054982817869416</v>
      </c>
      <c r="K14" s="20" t="s">
        <v>16</v>
      </c>
      <c r="L14" s="21" t="s">
        <v>41</v>
      </c>
    </row>
    <row r="15" spans="1:12" ht="12.75">
      <c r="A15" s="2">
        <v>2002</v>
      </c>
      <c r="B15" s="2">
        <v>1</v>
      </c>
      <c r="C15" s="20">
        <v>25</v>
      </c>
      <c r="D15" s="20" t="s">
        <v>42</v>
      </c>
      <c r="E15" s="20" t="s">
        <v>43</v>
      </c>
      <c r="F15" s="20">
        <v>24</v>
      </c>
      <c r="G15" s="21" t="s">
        <v>44</v>
      </c>
      <c r="H15" s="21" t="s">
        <v>45</v>
      </c>
      <c r="I15" s="20">
        <v>1</v>
      </c>
      <c r="J15" s="9">
        <f>I15*100/31</f>
        <v>3.225806451612903</v>
      </c>
      <c r="K15" s="20" t="s">
        <v>16</v>
      </c>
      <c r="L15" s="21" t="s">
        <v>52</v>
      </c>
    </row>
    <row r="16" spans="1:12" ht="12.75">
      <c r="A16" s="2">
        <v>2002</v>
      </c>
      <c r="B16" s="2">
        <v>1</v>
      </c>
      <c r="C16" s="20">
        <v>27</v>
      </c>
      <c r="D16" s="20" t="s">
        <v>46</v>
      </c>
      <c r="E16" s="20" t="s">
        <v>47</v>
      </c>
      <c r="F16" s="20">
        <v>7</v>
      </c>
      <c r="G16" s="21" t="s">
        <v>20</v>
      </c>
      <c r="H16" s="21" t="s">
        <v>48</v>
      </c>
      <c r="I16" s="20">
        <v>2.5</v>
      </c>
      <c r="J16" s="9">
        <f>I16*100/36.3</f>
        <v>6.887052341597797</v>
      </c>
      <c r="K16" s="20" t="s">
        <v>16</v>
      </c>
      <c r="L16" s="21" t="s">
        <v>49</v>
      </c>
    </row>
    <row r="17" spans="1:12" ht="12.75">
      <c r="A17" s="2">
        <v>2002</v>
      </c>
      <c r="B17" s="2">
        <v>2</v>
      </c>
      <c r="C17" s="2">
        <v>16</v>
      </c>
      <c r="D17" s="2" t="s">
        <v>53</v>
      </c>
      <c r="E17" s="2" t="s">
        <v>54</v>
      </c>
      <c r="F17" s="2">
        <v>118</v>
      </c>
      <c r="G17" s="3" t="s">
        <v>55</v>
      </c>
      <c r="H17" s="3" t="s">
        <v>56</v>
      </c>
      <c r="I17" s="2">
        <v>5</v>
      </c>
      <c r="J17" s="9">
        <f>I17*100/31.7</f>
        <v>15.772870662460567</v>
      </c>
      <c r="K17" s="2" t="s">
        <v>24</v>
      </c>
      <c r="L17" s="3" t="s">
        <v>57</v>
      </c>
    </row>
    <row r="18" spans="1:12" ht="12.75">
      <c r="A18" s="2">
        <v>2002</v>
      </c>
      <c r="B18" s="2">
        <v>2</v>
      </c>
      <c r="C18" s="20">
        <v>23</v>
      </c>
      <c r="D18" s="20" t="s">
        <v>58</v>
      </c>
      <c r="E18" s="20" t="s">
        <v>59</v>
      </c>
      <c r="F18" s="20">
        <v>77</v>
      </c>
      <c r="G18" s="21" t="s">
        <v>55</v>
      </c>
      <c r="H18" s="21" t="s">
        <v>56</v>
      </c>
      <c r="I18" s="20">
        <v>5.5</v>
      </c>
      <c r="J18" s="9">
        <f>I18*100/36.7</f>
        <v>14.986376021798364</v>
      </c>
      <c r="K18" s="20" t="s">
        <v>16</v>
      </c>
      <c r="L18" s="21" t="s">
        <v>60</v>
      </c>
    </row>
    <row r="19" spans="1:12" ht="12.75">
      <c r="A19" s="2">
        <v>2002</v>
      </c>
      <c r="B19" s="2">
        <v>2</v>
      </c>
      <c r="C19" s="20">
        <v>23</v>
      </c>
      <c r="D19" s="20" t="s">
        <v>61</v>
      </c>
      <c r="E19" s="20" t="s">
        <v>62</v>
      </c>
      <c r="F19" s="20">
        <v>54</v>
      </c>
      <c r="G19" s="21" t="s">
        <v>20</v>
      </c>
      <c r="H19" s="21" t="s">
        <v>63</v>
      </c>
      <c r="I19" s="20">
        <v>4.4</v>
      </c>
      <c r="J19" s="9">
        <f>I19*100/36.7</f>
        <v>11.989100817438693</v>
      </c>
      <c r="K19" s="20" t="s">
        <v>16</v>
      </c>
      <c r="L19" s="21" t="s">
        <v>64</v>
      </c>
    </row>
    <row r="20" spans="1:12" ht="12.75">
      <c r="A20" s="2">
        <v>2002</v>
      </c>
      <c r="B20" s="2">
        <v>2</v>
      </c>
      <c r="C20" s="20">
        <v>23</v>
      </c>
      <c r="D20" s="20" t="s">
        <v>65</v>
      </c>
      <c r="E20" s="20" t="s">
        <v>66</v>
      </c>
      <c r="F20" s="20">
        <v>44</v>
      </c>
      <c r="G20" s="21" t="s">
        <v>44</v>
      </c>
      <c r="H20" s="21" t="s">
        <v>67</v>
      </c>
      <c r="I20" s="20">
        <v>1</v>
      </c>
      <c r="J20" s="9">
        <f>I20*100/41.7</f>
        <v>2.398081534772182</v>
      </c>
      <c r="K20" s="20" t="s">
        <v>16</v>
      </c>
      <c r="L20" s="21" t="s">
        <v>68</v>
      </c>
    </row>
    <row r="21" spans="1:12" ht="12.75">
      <c r="A21" s="2">
        <v>2002</v>
      </c>
      <c r="B21" s="2">
        <v>3</v>
      </c>
      <c r="C21" s="2">
        <v>12</v>
      </c>
      <c r="D21" s="2" t="s">
        <v>69</v>
      </c>
      <c r="E21" s="2" t="s">
        <v>70</v>
      </c>
      <c r="F21" s="2">
        <v>20</v>
      </c>
      <c r="G21" s="3" t="s">
        <v>35</v>
      </c>
      <c r="H21" s="3" t="s">
        <v>36</v>
      </c>
      <c r="I21" s="2">
        <v>10</v>
      </c>
      <c r="J21" s="9">
        <f>I21*100/33.4</f>
        <v>29.940119760479043</v>
      </c>
      <c r="K21" s="2" t="s">
        <v>16</v>
      </c>
      <c r="L21" s="3" t="s">
        <v>71</v>
      </c>
    </row>
    <row r="22" spans="1:12" ht="12.75">
      <c r="A22" s="2">
        <v>2002</v>
      </c>
      <c r="B22" s="2">
        <v>5</v>
      </c>
      <c r="C22" s="2">
        <v>9</v>
      </c>
      <c r="D22" s="2" t="s">
        <v>32</v>
      </c>
      <c r="E22" s="2" t="s">
        <v>72</v>
      </c>
      <c r="F22" s="2">
        <v>20</v>
      </c>
      <c r="G22" s="3" t="s">
        <v>20</v>
      </c>
      <c r="H22" s="3" t="s">
        <v>73</v>
      </c>
      <c r="I22" s="2">
        <v>2</v>
      </c>
      <c r="J22" s="9">
        <f>I22*100/32.1</f>
        <v>6.230529595015576</v>
      </c>
      <c r="K22" s="2" t="s">
        <v>16</v>
      </c>
      <c r="L22" s="3" t="s">
        <v>74</v>
      </c>
    </row>
    <row r="23" spans="1:12" ht="12.75">
      <c r="A23" s="2">
        <v>2002</v>
      </c>
      <c r="B23" s="2">
        <v>5</v>
      </c>
      <c r="C23" s="20">
        <v>17</v>
      </c>
      <c r="D23" s="20" t="s">
        <v>25</v>
      </c>
      <c r="E23" s="20" t="s">
        <v>75</v>
      </c>
      <c r="F23" s="20">
        <v>17</v>
      </c>
      <c r="G23" s="21" t="s">
        <v>35</v>
      </c>
      <c r="H23" s="21" t="s">
        <v>40</v>
      </c>
      <c r="I23" s="20">
        <v>5.1</v>
      </c>
      <c r="J23" s="9">
        <f>I23*100/30.6</f>
        <v>16.666666666666664</v>
      </c>
      <c r="K23" s="20" t="s">
        <v>16</v>
      </c>
      <c r="L23" s="21" t="s">
        <v>76</v>
      </c>
    </row>
    <row r="24" spans="1:12" ht="12.75">
      <c r="A24" s="2">
        <v>2002</v>
      </c>
      <c r="B24" s="2">
        <v>5</v>
      </c>
      <c r="C24" s="20">
        <v>22</v>
      </c>
      <c r="D24" s="20" t="s">
        <v>77</v>
      </c>
      <c r="E24" s="20" t="s">
        <v>78</v>
      </c>
      <c r="F24" s="20">
        <v>37</v>
      </c>
      <c r="G24" s="21" t="s">
        <v>20</v>
      </c>
      <c r="H24" s="21" t="s">
        <v>73</v>
      </c>
      <c r="I24" s="20">
        <v>2</v>
      </c>
      <c r="J24" s="9">
        <f>I24*100/30.6</f>
        <v>6.5359477124183005</v>
      </c>
      <c r="K24" s="20" t="s">
        <v>16</v>
      </c>
      <c r="L24" s="21" t="s">
        <v>79</v>
      </c>
    </row>
    <row r="25" spans="1:12" ht="12.75">
      <c r="A25" s="2">
        <v>2002</v>
      </c>
      <c r="B25" s="2">
        <v>6</v>
      </c>
      <c r="C25" s="2">
        <v>3</v>
      </c>
      <c r="D25" s="2" t="s">
        <v>29</v>
      </c>
      <c r="E25" s="2" t="s">
        <v>80</v>
      </c>
      <c r="F25" s="2">
        <v>20</v>
      </c>
      <c r="G25" s="3" t="s">
        <v>20</v>
      </c>
      <c r="H25" s="3" t="s">
        <v>23</v>
      </c>
      <c r="I25" s="2">
        <v>2</v>
      </c>
      <c r="J25" s="9">
        <f>I25*100/51.4</f>
        <v>3.8910505836575875</v>
      </c>
      <c r="K25" s="2" t="s">
        <v>16</v>
      </c>
      <c r="L25" s="3" t="s">
        <v>81</v>
      </c>
    </row>
    <row r="26" spans="1:12" ht="12.75">
      <c r="A26" s="2">
        <v>2002</v>
      </c>
      <c r="B26" s="2">
        <v>6</v>
      </c>
      <c r="C26" s="2">
        <v>4</v>
      </c>
      <c r="D26" s="2" t="s">
        <v>82</v>
      </c>
      <c r="E26" s="2" t="s">
        <v>83</v>
      </c>
      <c r="F26" s="2">
        <v>46</v>
      </c>
      <c r="G26" s="3" t="s">
        <v>20</v>
      </c>
      <c r="H26" s="3" t="s">
        <v>23</v>
      </c>
      <c r="I26" s="2">
        <v>2</v>
      </c>
      <c r="J26" s="9">
        <f>I26*100/30.3</f>
        <v>6.600660066006601</v>
      </c>
      <c r="K26" s="2" t="s">
        <v>16</v>
      </c>
      <c r="L26" s="3" t="s">
        <v>84</v>
      </c>
    </row>
    <row r="27" spans="1:12" ht="12.75">
      <c r="A27" s="2">
        <v>2002</v>
      </c>
      <c r="B27" s="2">
        <v>6</v>
      </c>
      <c r="C27" s="2">
        <v>15</v>
      </c>
      <c r="D27" s="2" t="s">
        <v>85</v>
      </c>
      <c r="E27" s="2" t="s">
        <v>86</v>
      </c>
      <c r="F27" s="2">
        <v>10</v>
      </c>
      <c r="G27" s="3" t="s">
        <v>20</v>
      </c>
      <c r="H27" s="3" t="s">
        <v>87</v>
      </c>
      <c r="I27" s="2">
        <v>8</v>
      </c>
      <c r="J27" s="9">
        <f>I27*100/33.6</f>
        <v>23.80952380952381</v>
      </c>
      <c r="K27" s="2" t="s">
        <v>16</v>
      </c>
      <c r="L27" s="3" t="s">
        <v>88</v>
      </c>
    </row>
    <row r="28" spans="1:12" ht="12.75">
      <c r="A28" s="2">
        <v>2002</v>
      </c>
      <c r="B28" s="2">
        <v>6</v>
      </c>
      <c r="C28" s="20">
        <v>15</v>
      </c>
      <c r="D28" s="20" t="s">
        <v>89</v>
      </c>
      <c r="E28" s="20" t="s">
        <v>90</v>
      </c>
      <c r="F28" s="20">
        <v>5</v>
      </c>
      <c r="G28" s="21" t="s">
        <v>20</v>
      </c>
      <c r="H28" s="21" t="s">
        <v>87</v>
      </c>
      <c r="I28" s="20">
        <v>8</v>
      </c>
      <c r="J28" s="9">
        <f>I28*100/34.9</f>
        <v>22.922636103151863</v>
      </c>
      <c r="K28" s="20" t="s">
        <v>16</v>
      </c>
      <c r="L28" s="21" t="s">
        <v>91</v>
      </c>
    </row>
    <row r="29" spans="1:12" ht="12.75">
      <c r="A29" s="2">
        <v>2002</v>
      </c>
      <c r="B29" s="2">
        <v>6</v>
      </c>
      <c r="C29" s="20">
        <v>20</v>
      </c>
      <c r="D29" s="20" t="s">
        <v>92</v>
      </c>
      <c r="E29" s="20" t="s">
        <v>93</v>
      </c>
      <c r="F29" s="20">
        <v>30</v>
      </c>
      <c r="G29" s="21" t="s">
        <v>20</v>
      </c>
      <c r="H29" s="21" t="s">
        <v>28</v>
      </c>
      <c r="I29" s="20">
        <v>4.2</v>
      </c>
      <c r="J29" s="9">
        <v>48.2</v>
      </c>
      <c r="K29" s="20" t="s">
        <v>16</v>
      </c>
      <c r="L29" s="21" t="s">
        <v>94</v>
      </c>
    </row>
    <row r="30" spans="1:12" ht="12.75">
      <c r="A30" s="2">
        <v>2002</v>
      </c>
      <c r="B30" s="2">
        <v>6</v>
      </c>
      <c r="C30" s="20">
        <v>20</v>
      </c>
      <c r="D30" s="20" t="s">
        <v>95</v>
      </c>
      <c r="E30" s="20" t="s">
        <v>96</v>
      </c>
      <c r="F30" s="20">
        <v>22</v>
      </c>
      <c r="G30" s="21" t="s">
        <v>20</v>
      </c>
      <c r="H30" s="21" t="s">
        <v>97</v>
      </c>
      <c r="I30" s="20">
        <v>3.6</v>
      </c>
      <c r="J30" s="9">
        <f>I30*100/48.2</f>
        <v>7.468879668049792</v>
      </c>
      <c r="K30" s="20" t="s">
        <v>16</v>
      </c>
      <c r="L30" s="21" t="s">
        <v>94</v>
      </c>
    </row>
    <row r="31" spans="1:12" ht="12.75">
      <c r="A31" s="2">
        <v>2002</v>
      </c>
      <c r="B31" s="2">
        <v>7</v>
      </c>
      <c r="C31" s="2">
        <v>13</v>
      </c>
      <c r="D31" s="2" t="s">
        <v>98</v>
      </c>
      <c r="E31" s="2" t="s">
        <v>99</v>
      </c>
      <c r="F31" s="2">
        <v>135</v>
      </c>
      <c r="G31" s="3" t="s">
        <v>35</v>
      </c>
      <c r="H31" s="3" t="s">
        <v>40</v>
      </c>
      <c r="I31" s="2">
        <v>5</v>
      </c>
      <c r="J31" s="9">
        <f>I31*100/31.7</f>
        <v>15.772870662460567</v>
      </c>
      <c r="K31" s="2" t="s">
        <v>24</v>
      </c>
      <c r="L31" s="3" t="s">
        <v>100</v>
      </c>
    </row>
    <row r="32" spans="1:12" ht="12.75">
      <c r="A32" s="2">
        <v>2002</v>
      </c>
      <c r="B32" s="2">
        <v>7</v>
      </c>
      <c r="C32" s="2">
        <v>13</v>
      </c>
      <c r="D32" s="2" t="s">
        <v>101</v>
      </c>
      <c r="E32" s="2" t="s">
        <v>102</v>
      </c>
      <c r="F32" s="2">
        <v>178</v>
      </c>
      <c r="G32" s="3" t="s">
        <v>20</v>
      </c>
      <c r="H32" s="3" t="s">
        <v>28</v>
      </c>
      <c r="I32" s="2">
        <v>1.6</v>
      </c>
      <c r="J32" s="9">
        <f>I32*100/30.3</f>
        <v>5.2805280528052805</v>
      </c>
      <c r="K32" s="2" t="s">
        <v>24</v>
      </c>
      <c r="L32" s="3" t="s">
        <v>103</v>
      </c>
    </row>
    <row r="33" spans="1:12" ht="12.75">
      <c r="A33" s="2">
        <v>2002</v>
      </c>
      <c r="B33" s="2">
        <v>7</v>
      </c>
      <c r="C33" s="2">
        <v>13</v>
      </c>
      <c r="D33" s="2" t="s">
        <v>104</v>
      </c>
      <c r="E33" s="2" t="s">
        <v>105</v>
      </c>
      <c r="F33" s="2">
        <v>668</v>
      </c>
      <c r="G33" s="3" t="s">
        <v>20</v>
      </c>
      <c r="H33" s="3" t="s">
        <v>23</v>
      </c>
      <c r="I33" s="2">
        <v>1.4</v>
      </c>
      <c r="J33" s="9">
        <f>I33*100/30.3</f>
        <v>4.62046204620462</v>
      </c>
      <c r="K33" s="2" t="s">
        <v>16</v>
      </c>
      <c r="L33" s="3" t="s">
        <v>106</v>
      </c>
    </row>
    <row r="34" spans="1:12" ht="13.5" thickBot="1">
      <c r="A34" s="2">
        <v>2002</v>
      </c>
      <c r="B34" s="2">
        <v>7</v>
      </c>
      <c r="C34" s="20">
        <v>16</v>
      </c>
      <c r="D34" s="20" t="s">
        <v>107</v>
      </c>
      <c r="E34" s="20" t="s">
        <v>108</v>
      </c>
      <c r="F34" s="20">
        <v>103</v>
      </c>
      <c r="G34" s="21" t="s">
        <v>35</v>
      </c>
      <c r="H34" s="21" t="s">
        <v>109</v>
      </c>
      <c r="I34" s="20">
        <v>33</v>
      </c>
      <c r="J34" s="9">
        <f>I34*100/33</f>
        <v>100</v>
      </c>
      <c r="K34" s="20" t="s">
        <v>110</v>
      </c>
      <c r="L34" s="21" t="s">
        <v>111</v>
      </c>
    </row>
    <row r="35" spans="1:14" ht="12.75">
      <c r="A35" s="2">
        <v>2002</v>
      </c>
      <c r="B35" s="2">
        <v>7</v>
      </c>
      <c r="C35" s="20">
        <v>16</v>
      </c>
      <c r="D35" s="20" t="s">
        <v>108</v>
      </c>
      <c r="E35" s="20" t="s">
        <v>112</v>
      </c>
      <c r="F35" s="20">
        <v>428</v>
      </c>
      <c r="G35" s="21" t="s">
        <v>20</v>
      </c>
      <c r="H35" s="21" t="s">
        <v>23</v>
      </c>
      <c r="I35" s="20">
        <v>1.4</v>
      </c>
      <c r="J35" s="9">
        <f>I35*100/33</f>
        <v>4.242424242424242</v>
      </c>
      <c r="K35" s="20" t="s">
        <v>16</v>
      </c>
      <c r="L35" s="21" t="s">
        <v>106</v>
      </c>
      <c r="N35" s="34" t="s">
        <v>119</v>
      </c>
    </row>
    <row r="36" spans="1:14" ht="12.75">
      <c r="A36" s="2">
        <v>2002</v>
      </c>
      <c r="B36" s="2">
        <v>7</v>
      </c>
      <c r="C36" s="20">
        <v>16</v>
      </c>
      <c r="D36" s="20" t="s">
        <v>113</v>
      </c>
      <c r="E36" s="20" t="s">
        <v>114</v>
      </c>
      <c r="F36" s="20">
        <v>150</v>
      </c>
      <c r="G36" s="21" t="s">
        <v>20</v>
      </c>
      <c r="H36" s="3" t="s">
        <v>23</v>
      </c>
      <c r="I36" s="20">
        <v>1.4</v>
      </c>
      <c r="J36" s="9">
        <f>I36*100/29.7</f>
        <v>4.713804713804714</v>
      </c>
      <c r="K36" s="20" t="s">
        <v>16</v>
      </c>
      <c r="L36" s="21" t="s">
        <v>115</v>
      </c>
      <c r="N36" s="35" t="s">
        <v>120</v>
      </c>
    </row>
    <row r="37" spans="1:14" ht="13.5" thickBot="1">
      <c r="A37" s="25">
        <v>2002</v>
      </c>
      <c r="B37" s="25">
        <v>8</v>
      </c>
      <c r="C37" s="25">
        <v>29</v>
      </c>
      <c r="D37" s="25" t="s">
        <v>116</v>
      </c>
      <c r="E37" s="25" t="s">
        <v>117</v>
      </c>
      <c r="F37" s="25">
        <v>44</v>
      </c>
      <c r="G37" s="26" t="s">
        <v>20</v>
      </c>
      <c r="H37" s="26" t="s">
        <v>23</v>
      </c>
      <c r="I37" s="25">
        <v>1.5</v>
      </c>
      <c r="J37" s="27">
        <f>I37*100/29.1</f>
        <v>5.154639175257731</v>
      </c>
      <c r="K37" s="25" t="s">
        <v>16</v>
      </c>
      <c r="L37" s="26" t="s">
        <v>118</v>
      </c>
      <c r="N37" s="36" t="s">
        <v>121</v>
      </c>
    </row>
    <row r="38" spans="1:14" ht="13.5" thickBot="1">
      <c r="A38" s="39">
        <v>2002</v>
      </c>
      <c r="B38" s="39">
        <v>9</v>
      </c>
      <c r="C38" s="39">
        <v>7</v>
      </c>
      <c r="D38" s="39" t="s">
        <v>132</v>
      </c>
      <c r="E38" s="39" t="s">
        <v>129</v>
      </c>
      <c r="F38" s="39">
        <v>240</v>
      </c>
      <c r="G38" s="26" t="s">
        <v>20</v>
      </c>
      <c r="H38" s="26" t="s">
        <v>23</v>
      </c>
      <c r="I38" s="39">
        <v>2.6042</v>
      </c>
      <c r="J38" s="40">
        <v>8.3</v>
      </c>
      <c r="K38" s="39" t="s">
        <v>24</v>
      </c>
      <c r="L38" s="38" t="s">
        <v>123</v>
      </c>
      <c r="N38" s="40">
        <v>2347</v>
      </c>
    </row>
    <row r="39" spans="1:14" ht="13.5" thickBot="1">
      <c r="A39" s="39">
        <v>2002</v>
      </c>
      <c r="B39" s="39">
        <v>9</v>
      </c>
      <c r="C39" s="39">
        <v>16</v>
      </c>
      <c r="D39" s="39" t="s">
        <v>131</v>
      </c>
      <c r="E39" s="39" t="s">
        <v>133</v>
      </c>
      <c r="F39" s="39">
        <v>53</v>
      </c>
      <c r="G39" s="26" t="s">
        <v>20</v>
      </c>
      <c r="H39" s="21" t="s">
        <v>28</v>
      </c>
      <c r="I39" s="39">
        <v>1.875</v>
      </c>
      <c r="J39" s="40">
        <v>3.5</v>
      </c>
      <c r="K39" s="39" t="s">
        <v>16</v>
      </c>
      <c r="L39" s="38" t="s">
        <v>124</v>
      </c>
      <c r="N39" s="2">
        <v>4737</v>
      </c>
    </row>
    <row r="40" spans="1:14" ht="12.75">
      <c r="A40" s="41">
        <v>2002</v>
      </c>
      <c r="B40" s="41">
        <v>9</v>
      </c>
      <c r="C40" s="41">
        <v>21</v>
      </c>
      <c r="D40" s="41" t="s">
        <v>134</v>
      </c>
      <c r="E40" s="41" t="s">
        <v>130</v>
      </c>
      <c r="F40" s="41">
        <v>480</v>
      </c>
      <c r="G40" s="21" t="s">
        <v>35</v>
      </c>
      <c r="H40" s="37" t="s">
        <v>109</v>
      </c>
      <c r="I40" s="9">
        <v>39.4792</v>
      </c>
      <c r="J40" s="40">
        <v>100</v>
      </c>
      <c r="K40" s="41" t="s">
        <v>125</v>
      </c>
      <c r="L40" s="38" t="s">
        <v>126</v>
      </c>
      <c r="N40" s="2">
        <v>84844</v>
      </c>
    </row>
    <row r="41" spans="1:14" ht="13.5" thickBot="1">
      <c r="A41" s="41">
        <v>2002</v>
      </c>
      <c r="B41" s="41">
        <v>9</v>
      </c>
      <c r="C41" s="41">
        <v>28</v>
      </c>
      <c r="D41" s="41" t="s">
        <v>135</v>
      </c>
      <c r="E41" s="41" t="s">
        <v>136</v>
      </c>
      <c r="F41" s="41">
        <v>13</v>
      </c>
      <c r="G41" s="26" t="s">
        <v>20</v>
      </c>
      <c r="H41" s="37" t="s">
        <v>127</v>
      </c>
      <c r="I41" s="42">
        <v>10.4167</v>
      </c>
      <c r="J41" s="40">
        <v>27.2</v>
      </c>
      <c r="K41" s="41" t="s">
        <v>16</v>
      </c>
      <c r="L41" s="38" t="s">
        <v>128</v>
      </c>
      <c r="N41" s="2">
        <v>17086</v>
      </c>
    </row>
    <row r="42" spans="1:12" ht="12.75">
      <c r="A42" s="2">
        <v>2002</v>
      </c>
      <c r="B42" s="2">
        <v>10</v>
      </c>
      <c r="C42" s="20">
        <v>16</v>
      </c>
      <c r="D42" s="43">
        <v>0.5090277777777777</v>
      </c>
      <c r="E42" s="43">
        <v>0.5347222222222222</v>
      </c>
      <c r="F42" s="41">
        <v>37</v>
      </c>
      <c r="G42" s="3" t="s">
        <v>20</v>
      </c>
      <c r="H42" s="21" t="s">
        <v>73</v>
      </c>
      <c r="I42" s="20">
        <v>1.5</v>
      </c>
      <c r="J42" s="9">
        <f>I42*100/48.2</f>
        <v>3.1120331950207465</v>
      </c>
      <c r="K42" s="2" t="s">
        <v>16</v>
      </c>
      <c r="L42" s="21" t="s">
        <v>137</v>
      </c>
    </row>
    <row r="43" spans="1:12" ht="12.75">
      <c r="A43" s="2">
        <v>2002</v>
      </c>
      <c r="B43" s="2">
        <v>10</v>
      </c>
      <c r="C43" s="20">
        <v>21</v>
      </c>
      <c r="D43" s="43">
        <v>0.29444444444444445</v>
      </c>
      <c r="E43" s="43">
        <v>0.3194444444444445</v>
      </c>
      <c r="F43" s="41">
        <v>36</v>
      </c>
      <c r="G43" s="3" t="s">
        <v>20</v>
      </c>
      <c r="H43" s="21" t="s">
        <v>138</v>
      </c>
      <c r="I43" s="20">
        <v>6</v>
      </c>
      <c r="J43" s="9">
        <f>I43*100/29.7</f>
        <v>20.202020202020204</v>
      </c>
      <c r="K43" s="20" t="s">
        <v>24</v>
      </c>
      <c r="L43" s="21" t="s">
        <v>139</v>
      </c>
    </row>
    <row r="44" spans="1:12" ht="12.75">
      <c r="A44" s="2">
        <v>2002</v>
      </c>
      <c r="B44" s="2">
        <v>11</v>
      </c>
      <c r="C44" s="20">
        <v>23</v>
      </c>
      <c r="D44" s="43">
        <v>0.5090277777777777</v>
      </c>
      <c r="E44" s="43">
        <v>0.5347222222222222</v>
      </c>
      <c r="F44" s="41">
        <v>37</v>
      </c>
      <c r="G44" s="3" t="s">
        <v>20</v>
      </c>
      <c r="H44" s="21" t="s">
        <v>73</v>
      </c>
      <c r="I44" s="20">
        <v>1.5</v>
      </c>
      <c r="J44" s="9">
        <f>I44*100/48.2</f>
        <v>3.1120331950207465</v>
      </c>
      <c r="K44" s="2" t="s">
        <v>16</v>
      </c>
      <c r="L44" s="21" t="s">
        <v>137</v>
      </c>
    </row>
    <row r="45" spans="1:12" ht="12.75">
      <c r="A45" s="2">
        <v>2002</v>
      </c>
      <c r="B45" s="2">
        <v>11</v>
      </c>
      <c r="C45" s="20">
        <v>28</v>
      </c>
      <c r="D45" s="43">
        <v>0.29444444444444445</v>
      </c>
      <c r="E45" s="43">
        <v>0.3194444444444445</v>
      </c>
      <c r="F45" s="41">
        <v>36</v>
      </c>
      <c r="G45" s="3" t="s">
        <v>20</v>
      </c>
      <c r="H45" s="21" t="s">
        <v>138</v>
      </c>
      <c r="I45" s="20">
        <v>6</v>
      </c>
      <c r="J45" s="9">
        <f>I45*100/29.7</f>
        <v>20.202020202020204</v>
      </c>
      <c r="K45" s="20" t="s">
        <v>24</v>
      </c>
      <c r="L45" s="21" t="s">
        <v>139</v>
      </c>
    </row>
    <row r="46" spans="1:14" ht="12.75">
      <c r="A46" s="41">
        <v>2002</v>
      </c>
      <c r="B46" s="41">
        <v>12</v>
      </c>
      <c r="C46" s="41">
        <v>6</v>
      </c>
      <c r="D46" s="40" t="s">
        <v>141</v>
      </c>
      <c r="E46" s="40" t="s">
        <v>142</v>
      </c>
      <c r="F46" s="41">
        <v>360</v>
      </c>
      <c r="G46" s="3" t="s">
        <v>20</v>
      </c>
      <c r="H46" s="37" t="s">
        <v>140</v>
      </c>
      <c r="I46" s="46">
        <v>2.4</v>
      </c>
      <c r="J46" s="40">
        <v>6.6</v>
      </c>
      <c r="K46" s="41" t="s">
        <v>16</v>
      </c>
      <c r="L46" s="38" t="s">
        <v>122</v>
      </c>
      <c r="N46" s="2">
        <v>8147</v>
      </c>
    </row>
    <row r="47" spans="1:14" ht="12.75">
      <c r="A47" s="41">
        <v>2002</v>
      </c>
      <c r="B47" s="41">
        <v>12</v>
      </c>
      <c r="C47" s="41">
        <v>20</v>
      </c>
      <c r="D47" t="s">
        <v>143</v>
      </c>
      <c r="E47" t="s">
        <v>144</v>
      </c>
      <c r="F47" s="41">
        <v>83</v>
      </c>
      <c r="G47" s="21" t="s">
        <v>35</v>
      </c>
      <c r="H47" s="44" t="s">
        <v>40</v>
      </c>
      <c r="I47" s="46">
        <v>6.72</v>
      </c>
      <c r="J47">
        <v>19</v>
      </c>
      <c r="K47" s="41" t="s">
        <v>16</v>
      </c>
      <c r="L47" s="45" t="s">
        <v>81</v>
      </c>
      <c r="N47" s="20">
        <v>21693</v>
      </c>
    </row>
  </sheetData>
  <mergeCells count="2">
    <mergeCell ref="I7:K7"/>
    <mergeCell ref="D7:F7"/>
  </mergeCells>
  <printOptions horizontalCentered="1"/>
  <pageMargins left="0.75" right="0.75" top="0.2362204724409449" bottom="1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wx</cp:lastModifiedBy>
  <cp:lastPrinted>2002-02-04T14:11:44Z</cp:lastPrinted>
  <dcterms:created xsi:type="dcterms:W3CDTF">2001-04-01T02:50:41Z</dcterms:created>
  <dcterms:modified xsi:type="dcterms:W3CDTF">2006-09-27T19:41:15Z</dcterms:modified>
  <cp:category/>
  <cp:version/>
  <cp:contentType/>
  <cp:contentStatus/>
</cp:coreProperties>
</file>